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720" windowWidth="14745" windowHeight="8775" tabRatio="424" activeTab="0"/>
  </bookViews>
  <sheets>
    <sheet name="zekatmatik" sheetId="1" r:id="rId1"/>
  </sheets>
  <definedNames/>
  <calcPr fullCalcOnLoad="1"/>
</workbook>
</file>

<file path=xl/comments1.xml><?xml version="1.0" encoding="utf-8"?>
<comments xmlns="http://schemas.openxmlformats.org/spreadsheetml/2006/main">
  <authors>
    <author>"</author>
    <author>İsmail</author>
  </authors>
  <commentList>
    <comment ref="D19" authorId="0">
      <text>
        <r>
          <rPr>
            <sz val="8"/>
            <rFont val="Tahoma"/>
            <family val="0"/>
          </rPr>
          <t>Ayarı  12'den yüksek olan Altın para, takı, ziynet eşyası, altından mamul her türlü ihtiyaç eşyasının toplam gram olarak ağırlığı. Lütfen küsüratı virgülle ayırınız.</t>
        </r>
      </text>
    </comment>
    <comment ref="D20" authorId="0">
      <text>
        <r>
          <rPr>
            <sz val="8"/>
            <rFont val="Tahoma"/>
            <family val="0"/>
          </rPr>
          <t>Gümüşten imal edilmiş para, takı, ziynet ve her türlü ihtiyaç eşyasının gram olarak ağırlığı. Lütfen küsüratı, virgülle ayırınız.</t>
        </r>
      </text>
    </comment>
    <comment ref="F18" authorId="0">
      <text>
        <r>
          <rPr>
            <b/>
            <sz val="8"/>
            <rFont val="Tahoma"/>
            <family val="2"/>
          </rPr>
          <t>Siz yalnız bu sütunu ve solundaki yıl sütununu dolduracaksınız. Lütfen sağdaki diğer sütunlara bir şey yazmayınız.</t>
        </r>
      </text>
    </comment>
    <comment ref="D41" authorId="0">
      <text>
        <r>
          <rPr>
            <sz val="8"/>
            <rFont val="Tahoma"/>
            <family val="0"/>
          </rPr>
          <t>Ödünç alma karşılığı olan borçlar ve zekât vermek farz olduğu günden önce ödeme zamanı gelmiş olan müeccel [taksitli] kul borçları</t>
        </r>
      </text>
    </comment>
    <comment ref="D42" authorId="0">
      <text>
        <r>
          <rPr>
            <sz val="8"/>
            <rFont val="Tahoma"/>
            <family val="0"/>
          </rPr>
          <t xml:space="preserve">Geçen yıllarda farz olmuş fakat ödenmemiş zekat borçları
(Bu borçların sorulması mal varlığınızın nisabı bulup bulmadığının doğru şekilde hesaplanması içindir. Bunlar ödemeniz gereken zekâta dahil edilmez. Bunları ayrıca ödemeniz gerekir)
  </t>
        </r>
      </text>
    </comment>
    <comment ref="C39" authorId="0">
      <text>
        <r>
          <rPr>
            <sz val="10"/>
            <rFont val="Tahoma"/>
            <family val="2"/>
          </rPr>
          <t xml:space="preserve">
</t>
        </r>
        <r>
          <rPr>
            <b/>
            <sz val="10"/>
            <color indexed="19"/>
            <rFont val="Tahoma"/>
            <family val="2"/>
          </rPr>
          <t>Ticâret niyetiyle satın alınmış ve ticaret için saklanılan her çeşit canlı ve cansız mal,</t>
        </r>
        <r>
          <rPr>
            <sz val="10"/>
            <color indexed="19"/>
            <rFont val="Tahoma"/>
            <family val="2"/>
          </rPr>
          <t xml:space="preserve"> yiyecek, giyecek, ev eşyası, hayvan, ev, arsa, araba ve benzerleri.</t>
        </r>
        <r>
          <rPr>
            <sz val="10"/>
            <color indexed="60"/>
            <rFont val="Tahoma"/>
            <family val="2"/>
          </rPr>
          <t xml:space="preserve"> </t>
        </r>
        <r>
          <rPr>
            <b/>
            <sz val="10"/>
            <color indexed="60"/>
            <rFont val="Tahoma"/>
            <family val="2"/>
          </rPr>
          <t>İhtiyaç için saklanılan şeyler ticaret eşyası değildir.</t>
        </r>
        <r>
          <rPr>
            <sz val="10"/>
            <rFont val="Tahoma"/>
            <family val="2"/>
          </rPr>
          <t xml:space="preserve"> İhtiyaç eşyası deyince, kıymetleri ne kadar çok olursa olsun, bir ev, bir aylık yiyecek, her yıl 3 kat elbise, çamaşır, evde kullanılan eşya ve aletler, hizmetçiler, binecek vasıtası, meslek kitapları anlaşılır. Ticaret için olmayan, ihtiyacından fazla eşya, kiradaki ev, evindeki süs eşyası, yere serili olmayan halı, kullanılmayan fazla ev eşyası, sanat ve ticaret aleti, ihtiyaç eşyası sayılmaz. Bunlar fıtra ve kurban nisabına katılır, ancak ticaret malı olmadıkları için zekat nisabına katılmaz.</t>
        </r>
        <r>
          <rPr>
            <b/>
            <sz val="10"/>
            <color indexed="19"/>
            <rFont val="Tahoma"/>
            <family val="2"/>
          </rPr>
          <t xml:space="preserve"> İmâlâtcılar için, ham ve işlenmiş, ma'mûl eşyâ, ticaret malıdır.</t>
        </r>
        <r>
          <rPr>
            <sz val="10"/>
            <rFont val="Tahoma"/>
            <family val="2"/>
          </rPr>
          <t xml:space="preserve"> </t>
        </r>
        <r>
          <rPr>
            <sz val="10"/>
            <color indexed="60"/>
            <rFont val="Tahoma"/>
            <family val="2"/>
          </rPr>
          <t>Demirbaş eşya, ticaret malı değildir.</t>
        </r>
      </text>
    </comment>
    <comment ref="D33" authorId="0">
      <text>
        <r>
          <rPr>
            <sz val="8"/>
            <rFont val="Tahoma"/>
            <family val="0"/>
          </rPr>
          <t>İki şahitli ve borçlusu tarafından inkar edilmeyenen alacaklar</t>
        </r>
      </text>
    </comment>
    <comment ref="C36" authorId="0">
      <text>
        <r>
          <rPr>
            <sz val="8"/>
            <rFont val="Tahoma"/>
            <family val="0"/>
          </rPr>
          <t>İhtiyâc maddelerinin satışları karşılığı olan alacaklar ve kira alacakları</t>
        </r>
      </text>
    </comment>
    <comment ref="C24" authorId="0">
      <text>
        <r>
          <rPr>
            <sz val="8"/>
            <rFont val="Tahoma"/>
            <family val="0"/>
          </rPr>
          <t>Vadeli ve vadesiz her türlü mevduat</t>
        </r>
      </text>
    </comment>
    <comment ref="C21" authorId="0">
      <text>
        <r>
          <rPr>
            <sz val="8"/>
            <rFont val="Tahoma"/>
            <family val="0"/>
          </rPr>
          <t>Kasa mevcudu veya yanında bulunan para</t>
        </r>
      </text>
    </comment>
    <comment ref="E18" authorId="0">
      <text>
        <r>
          <rPr>
            <sz val="8"/>
            <rFont val="Tahoma"/>
            <family val="0"/>
          </rPr>
          <t>Alacağın oluştuğundan bu yana geçen tam yıl sayısı. (Hicri yıl: 354 gün)</t>
        </r>
      </text>
    </comment>
    <comment ref="L11" authorId="0">
      <text>
        <r>
          <rPr>
            <sz val="8"/>
            <rFont val="Tahoma"/>
            <family val="0"/>
          </rPr>
          <t>Bu hücredeki 40 rakamını silmeyiniz</t>
        </r>
      </text>
    </comment>
    <comment ref="L12" authorId="0">
      <text>
        <r>
          <rPr>
            <sz val="8"/>
            <rFont val="Tahoma"/>
            <family val="0"/>
          </rPr>
          <t>Bu hücredeki 1 rakamini silmeyiniz.</t>
        </r>
      </text>
    </comment>
    <comment ref="C30" authorId="0">
      <text>
        <r>
          <rPr>
            <sz val="8"/>
            <rFont val="Tahoma"/>
            <family val="0"/>
          </rPr>
          <t>Borç verilen paralar ve ticaret mallarının satışları karşılığı olan, senetli veya iki şahitli  ve borçlu tarafından inkar edilmeyen alacaklar</t>
        </r>
      </text>
    </comment>
    <comment ref="D14" authorId="1">
      <text>
        <r>
          <rPr>
            <b/>
            <sz val="8"/>
            <rFont val="Tahoma"/>
            <family val="0"/>
          </rPr>
          <t>Borçlarınız çıktıktan sonra zekata tabi mallarınızın ve tahsil edilmiş alacaklarınızın toplam değeri nisabı bulmuş ise bu tarih, sizin dinen zengin olduğunuz tarihtir. Bu tarihin üzerinden bir yıl geçince yine aynı zenginliğiniz devam ediyorsa, bunların zekatını vermek üzerinize farz olur. Yıl içindeki azalıp çoğalmalara bakılmaz. Onun için zaman zaman zekata tabi mal varlığınızı, alacaklarınızı ve borçlarınızı gözden geçirerek (zekatmatikle hesaplayarak) nisabı bulup bulmadığını kontrol etmelisiniz. Nisabı bulmuşsa bu tarihi bir tarafa kaydetmeli ve bir yıl sonra da bunun zekatını vermelisiniz.</t>
        </r>
        <r>
          <rPr>
            <sz val="8"/>
            <rFont val="Tahoma"/>
            <family val="0"/>
          </rPr>
          <t xml:space="preserve">
</t>
        </r>
      </text>
    </comment>
  </commentList>
</comments>
</file>

<file path=xl/sharedStrings.xml><?xml version="1.0" encoding="utf-8"?>
<sst xmlns="http://schemas.openxmlformats.org/spreadsheetml/2006/main" count="237" uniqueCount="100">
  <si>
    <t>Alacaklara ait geçen yıllar zekat borçları &gt;&gt;</t>
  </si>
  <si>
    <t>Yükümlü</t>
  </si>
  <si>
    <t>İstanbul Altın Borsası</t>
  </si>
  <si>
    <t>g</t>
  </si>
  <si>
    <t>TOPLAM</t>
  </si>
  <si>
    <t>KALAN</t>
  </si>
  <si>
    <t>1</t>
  </si>
  <si>
    <t>USD</t>
  </si>
  <si>
    <t>A.</t>
  </si>
  <si>
    <t>B.</t>
  </si>
  <si>
    <t>C.</t>
  </si>
  <si>
    <r>
      <t>Altın</t>
    </r>
    <r>
      <rPr>
        <sz val="8"/>
        <rFont val="Arial Tur"/>
        <family val="2"/>
      </rPr>
      <t xml:space="preserve"> rayici (24 ayar)</t>
    </r>
  </si>
  <si>
    <t>Karşılığı altın</t>
  </si>
  <si>
    <r>
      <t xml:space="preserve">U.S.Dolar </t>
    </r>
    <r>
      <rPr>
        <sz val="8"/>
        <rFont val="Arial Tur"/>
        <family val="2"/>
      </rPr>
      <t xml:space="preserve">rayici </t>
    </r>
  </si>
  <si>
    <t>(g)</t>
  </si>
  <si>
    <t>Birim</t>
  </si>
  <si>
    <t>Amerikan  Doları</t>
  </si>
  <si>
    <t>Altın</t>
  </si>
  <si>
    <t>Gümüş</t>
  </si>
  <si>
    <t>Ticari mal</t>
  </si>
  <si>
    <t xml:space="preserve">adet </t>
  </si>
  <si>
    <t>Türk Lirası</t>
  </si>
  <si>
    <t>Yanında bulunan para</t>
  </si>
  <si>
    <t>Bankada bulunan para</t>
  </si>
  <si>
    <t>Kuvvetli alacaklar</t>
  </si>
  <si>
    <t>Bono</t>
  </si>
  <si>
    <t xml:space="preserve">Tahvil </t>
  </si>
  <si>
    <t>Hisse senedi</t>
  </si>
  <si>
    <t>Orta kuvvette alacaklar</t>
  </si>
  <si>
    <t>Zekat borçları</t>
  </si>
  <si>
    <t>Toplam borç miktarı</t>
  </si>
  <si>
    <t>g Altın</t>
  </si>
  <si>
    <t>Çevirme tablosu</t>
  </si>
  <si>
    <t>Bu tarafa yazın</t>
  </si>
  <si>
    <t>Bu taraftan okuyun</t>
  </si>
  <si>
    <t>Borçlar</t>
  </si>
  <si>
    <t>D.</t>
  </si>
  <si>
    <t>E.</t>
  </si>
  <si>
    <t>F.</t>
  </si>
  <si>
    <t>40</t>
  </si>
  <si>
    <r>
      <t>Gümüş</t>
    </r>
    <r>
      <rPr>
        <sz val="8"/>
        <rFont val="Arial Tur"/>
        <family val="2"/>
      </rPr>
      <t xml:space="preserve"> rayici (900 ayar)</t>
    </r>
  </si>
  <si>
    <t>Altın mal varlığı</t>
  </si>
  <si>
    <t>Gümüş mal varlığı</t>
  </si>
  <si>
    <t>Değeri (Türk Lirası)</t>
  </si>
  <si>
    <t>Cumhuriyet altını</t>
  </si>
  <si>
    <t>Birinci alacak</t>
  </si>
  <si>
    <t>İkinci alacak</t>
  </si>
  <si>
    <t>Üçüncü alacak</t>
  </si>
  <si>
    <t xml:space="preserve">[Ele geçen (tahsil </t>
  </si>
  <si>
    <t>edilen) miktarı yazınız.]</t>
  </si>
  <si>
    <t>Yıl</t>
  </si>
  <si>
    <t>A.Kuvvetli alacaklar</t>
  </si>
  <si>
    <t>B.Orta kuv.alacaklar</t>
  </si>
  <si>
    <t>Menkul değerler</t>
  </si>
  <si>
    <t>GF.</t>
  </si>
  <si>
    <t>H.</t>
  </si>
  <si>
    <t>1.Senetli alacak</t>
  </si>
  <si>
    <t>2.Senetli alacak</t>
  </si>
  <si>
    <t>3.Senetli alacak</t>
  </si>
  <si>
    <t>1.Senetsiz alacak</t>
  </si>
  <si>
    <t>2.Senetsiz alacak</t>
  </si>
  <si>
    <t>3.Senetsiz alacak</t>
  </si>
  <si>
    <t>1. Senetli alacak</t>
  </si>
  <si>
    <r>
      <t>Euro</t>
    </r>
    <r>
      <rPr>
        <sz val="8"/>
        <rFont val="Arial Tur"/>
        <family val="2"/>
      </rPr>
      <t xml:space="preserve"> rayici</t>
    </r>
  </si>
  <si>
    <t>Euro</t>
  </si>
  <si>
    <t>Eu</t>
  </si>
  <si>
    <t>YTL</t>
  </si>
  <si>
    <t>g Gü.</t>
  </si>
  <si>
    <t>Batur SARIYALÇIN</t>
  </si>
  <si>
    <r>
      <t>80,18 g</t>
    </r>
    <r>
      <rPr>
        <sz val="9"/>
        <rFont val="Arial Tur"/>
        <family val="2"/>
      </rPr>
      <t xml:space="preserve"> 
Altın nisabına göre
(www.diyanet.gov.tr)</t>
    </r>
  </si>
  <si>
    <r>
      <t>85 g</t>
    </r>
    <r>
      <rPr>
        <sz val="9"/>
        <rFont val="Arial Tur"/>
        <family val="2"/>
      </rPr>
      <t xml:space="preserve"> 
Altın nisabına göre 
(Diyanet Vakfı İlmihali)</t>
    </r>
  </si>
  <si>
    <r>
      <t>96 g</t>
    </r>
    <r>
      <rPr>
        <sz val="9"/>
        <rFont val="Arial Tur"/>
        <family val="2"/>
      </rPr>
      <t xml:space="preserve"> 
Altın nisabına göre 
(Tam ilmihal)</t>
    </r>
  </si>
  <si>
    <t>HESAPLA</t>
  </si>
  <si>
    <r>
      <t xml:space="preserve">Verilecek zekat miktarı               </t>
    </r>
    <r>
      <rPr>
        <b/>
        <sz val="10"/>
        <rFont val="Arial Tur"/>
        <family val="2"/>
      </rPr>
      <t xml:space="preserve"> </t>
    </r>
    <r>
      <rPr>
        <sz val="8"/>
        <rFont val="Arial Tur"/>
        <family val="0"/>
      </rPr>
      <t>(Türk Lirası olarak)</t>
    </r>
  </si>
  <si>
    <t>(g altın olarak)</t>
  </si>
  <si>
    <t>(Cumhuriyet altını olarak)</t>
  </si>
  <si>
    <r>
      <t xml:space="preserve"> </t>
    </r>
    <r>
      <rPr>
        <sz val="8"/>
        <color indexed="8"/>
        <rFont val="Arial Tur"/>
        <family val="0"/>
      </rPr>
      <t>(g altın olarak)</t>
    </r>
  </si>
  <si>
    <r>
      <t xml:space="preserve"> </t>
    </r>
    <r>
      <rPr>
        <sz val="8"/>
        <rFont val="Arial Tur"/>
        <family val="0"/>
      </rPr>
      <t>(Cumhuriyet altını olarak)</t>
    </r>
  </si>
  <si>
    <r>
      <t xml:space="preserve">Verilecek zekat miktarı              </t>
    </r>
    <r>
      <rPr>
        <b/>
        <sz val="10"/>
        <rFont val="Arial Tur"/>
        <family val="2"/>
      </rPr>
      <t xml:space="preserve"> </t>
    </r>
    <r>
      <rPr>
        <sz val="8"/>
        <rFont val="Arial Tur"/>
        <family val="0"/>
      </rPr>
      <t>(Türk Lirası olarak)</t>
    </r>
  </si>
  <si>
    <r>
      <t xml:space="preserve">Verilecek zekat miktarı                </t>
    </r>
    <r>
      <rPr>
        <b/>
        <sz val="8"/>
        <rFont val="Arial Tur"/>
        <family val="0"/>
      </rPr>
      <t xml:space="preserve"> </t>
    </r>
    <r>
      <rPr>
        <sz val="8"/>
        <rFont val="Arial Tur"/>
        <family val="0"/>
      </rPr>
      <t>(Türk Lirası olarak)</t>
    </r>
  </si>
  <si>
    <t>adet yarım cum.altını</t>
  </si>
  <si>
    <t>adet çeyrek cum.altını</t>
  </si>
  <si>
    <t>adet tam cum.altını</t>
  </si>
  <si>
    <t>DEĞERLER TABLOSU</t>
  </si>
  <si>
    <r>
      <t>Dikkat Çok Önemli!!!</t>
    </r>
    <r>
      <rPr>
        <b/>
        <sz val="10"/>
        <color indexed="53"/>
        <rFont val="Arial Tur"/>
        <family val="2"/>
      </rPr>
      <t xml:space="preserve"> 
</t>
    </r>
    <r>
      <rPr>
        <b/>
        <sz val="10"/>
        <color indexed="19"/>
        <rFont val="Arial Tur"/>
        <family val="0"/>
      </rPr>
      <t>İlk</t>
    </r>
    <r>
      <rPr>
        <b/>
        <sz val="10"/>
        <color indexed="53"/>
        <rFont val="Arial Tur"/>
        <family val="2"/>
      </rPr>
      <t xml:space="preserve"> </t>
    </r>
    <r>
      <rPr>
        <b/>
        <sz val="10"/>
        <color indexed="19"/>
        <rFont val="Arial Tur"/>
        <family val="0"/>
      </rPr>
      <t>önce bu tabloyu güncelleyiniz.</t>
    </r>
  </si>
  <si>
    <t>T. C. Merkez Bankası</t>
  </si>
  <si>
    <t>Zekatınızı hesaplamaya "DEĞERLER TABLOSUNU" doldurarak başlayınız.</t>
  </si>
  <si>
    <t>Mallar</t>
  </si>
  <si>
    <t xml:space="preserve">Miktarı &amp; Değeri </t>
  </si>
  <si>
    <r>
      <t xml:space="preserve">Zekata Tabi Ticari </t>
    </r>
    <r>
      <rPr>
        <b/>
        <sz val="8"/>
        <rFont val="Arial Tur"/>
        <family val="0"/>
      </rPr>
      <t>MAL GRUPLARI</t>
    </r>
  </si>
  <si>
    <t>Cumhuriyet Altını Miktar Hesaplaması</t>
  </si>
  <si>
    <t>+++</t>
  </si>
  <si>
    <r>
      <t>Dikkat!</t>
    </r>
    <r>
      <rPr>
        <sz val="10"/>
        <color indexed="19"/>
        <rFont val="Arial Tur"/>
        <family val="0"/>
      </rPr>
      <t xml:space="preserve"> Olmayan değerlere</t>
    </r>
    <r>
      <rPr>
        <b/>
        <sz val="10"/>
        <color indexed="19"/>
        <rFont val="Arial Tur"/>
        <family val="0"/>
      </rPr>
      <t xml:space="preserve"> sıfır</t>
    </r>
    <r>
      <rPr>
        <sz val="10"/>
        <color indexed="19"/>
        <rFont val="Arial Tur"/>
        <family val="0"/>
      </rPr>
      <t xml:space="preserve"> yazınız. </t>
    </r>
    <r>
      <rPr>
        <sz val="10"/>
        <color indexed="16"/>
        <rFont val="Arial Tur"/>
        <family val="0"/>
      </rPr>
      <t>Ağırlık ve para değerlerinde küsuratı</t>
    </r>
    <r>
      <rPr>
        <b/>
        <sz val="10"/>
        <color indexed="16"/>
        <rFont val="Arial Tur"/>
        <family val="0"/>
      </rPr>
      <t xml:space="preserve"> virgülle </t>
    </r>
    <r>
      <rPr>
        <sz val="10"/>
        <color indexed="16"/>
        <rFont val="Arial Tur"/>
        <family val="0"/>
      </rPr>
      <t xml:space="preserve">ayırınız! </t>
    </r>
  </si>
  <si>
    <r>
      <t>OTOMATİK ZEKAT HESAPLAMA TABLOSU</t>
    </r>
    <r>
      <rPr>
        <sz val="16"/>
        <color indexed="8"/>
        <rFont val="Arial"/>
        <family val="2"/>
      </rPr>
      <t xml:space="preserve"> </t>
    </r>
    <r>
      <rPr>
        <b/>
        <sz val="12"/>
        <color indexed="8"/>
        <rFont val="Arial"/>
        <family val="2"/>
      </rPr>
      <t>( Versiyon 2008.3 )</t>
    </r>
    <r>
      <rPr>
        <b/>
        <sz val="16"/>
        <color indexed="19"/>
        <rFont val="Arial Narrow"/>
        <family val="2"/>
      </rPr>
      <t xml:space="preserve">
</t>
    </r>
    <r>
      <rPr>
        <sz val="10"/>
        <color indexed="60"/>
        <rFont val="Verdana"/>
        <family val="2"/>
      </rPr>
      <t>(Lutfen önce hücrelere girilmiş uyarıları ve ön sayfalardaki zekat ile ilgili açıklamaları okuyunuz.)</t>
    </r>
  </si>
  <si>
    <t>2011</t>
  </si>
  <si>
    <t>13 Şevval 1432</t>
  </si>
  <si>
    <t>Miladî Tarih :</t>
  </si>
  <si>
    <t>Hicrî Tarih :</t>
  </si>
  <si>
    <t>TL</t>
  </si>
  <si>
    <r>
      <t>Sarı sütundaki değerleri doldurduktan sonra zekatınızı hesaplamak için "</t>
    </r>
    <r>
      <rPr>
        <b/>
        <sz val="10"/>
        <color indexed="55"/>
        <rFont val="Arial"/>
        <family val="2"/>
      </rPr>
      <t xml:space="preserve">Hesapla" </t>
    </r>
    <r>
      <rPr>
        <sz val="10"/>
        <color indexed="55"/>
        <rFont val="Arial"/>
        <family val="2"/>
      </rPr>
      <t>düğmesine tıklayın.</t>
    </r>
  </si>
</sst>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dd\ mmmm\ yy"/>
    <numFmt numFmtId="173" formatCode="d\ mmmm\ yyyy"/>
    <numFmt numFmtId="174" formatCode="#,##0.000"/>
    <numFmt numFmtId="175" formatCode="dd/mm/yy"/>
    <numFmt numFmtId="176" formatCode="#,##0.00\ &quot;YTL&quot;"/>
    <numFmt numFmtId="177" formatCode="#,##0.00\ _Y_T_L"/>
    <numFmt numFmtId="178" formatCode="&quot;Evet&quot;;&quot;Evet&quot;;&quot;Hayır&quot;"/>
    <numFmt numFmtId="179" formatCode="&quot;Doğru&quot;;&quot;Doğru&quot;;&quot;Yanlış&quot;"/>
    <numFmt numFmtId="180" formatCode="&quot;Açık&quot;;&quot;Açık&quot;;&quot;Kapalı&quot;"/>
    <numFmt numFmtId="181" formatCode="[$-41F]dd\ mmmm\ yyyy\ dddd"/>
    <numFmt numFmtId="182" formatCode="[$-41F]d\ mmmm\ yyyy;@"/>
  </numFmts>
  <fonts count="53">
    <font>
      <sz val="10"/>
      <name val="Arial Tur"/>
      <family val="0"/>
    </font>
    <font>
      <b/>
      <sz val="10"/>
      <name val="Arial Tur"/>
      <family val="2"/>
    </font>
    <font>
      <sz val="9"/>
      <name val="Arial Tur"/>
      <family val="2"/>
    </font>
    <font>
      <b/>
      <sz val="9"/>
      <name val="Arial Tur"/>
      <family val="2"/>
    </font>
    <font>
      <sz val="8"/>
      <name val="Arial Tur"/>
      <family val="2"/>
    </font>
    <font>
      <b/>
      <sz val="8"/>
      <name val="Arial Tur"/>
      <family val="2"/>
    </font>
    <font>
      <u val="single"/>
      <sz val="10"/>
      <color indexed="12"/>
      <name val="Arial Tur"/>
      <family val="0"/>
    </font>
    <font>
      <b/>
      <sz val="10"/>
      <color indexed="53"/>
      <name val="Arial Tur"/>
      <family val="2"/>
    </font>
    <font>
      <b/>
      <sz val="10"/>
      <color indexed="19"/>
      <name val="Arial Tur"/>
      <family val="2"/>
    </font>
    <font>
      <u val="single"/>
      <sz val="10"/>
      <color indexed="36"/>
      <name val="Arial Tur"/>
      <family val="0"/>
    </font>
    <font>
      <b/>
      <sz val="11"/>
      <color indexed="19"/>
      <name val="Arial Tur"/>
      <family val="2"/>
    </font>
    <font>
      <sz val="10"/>
      <color indexed="8"/>
      <name val="Arial Tur"/>
      <family val="2"/>
    </font>
    <font>
      <b/>
      <u val="single"/>
      <sz val="10"/>
      <color indexed="53"/>
      <name val="Arial Tur"/>
      <family val="2"/>
    </font>
    <font>
      <sz val="8"/>
      <name val="Tahoma"/>
      <family val="0"/>
    </font>
    <font>
      <b/>
      <sz val="8"/>
      <name val="Tahoma"/>
      <family val="0"/>
    </font>
    <font>
      <sz val="10"/>
      <name val="Tahoma"/>
      <family val="2"/>
    </font>
    <font>
      <sz val="9"/>
      <color indexed="23"/>
      <name val="Arial Tur"/>
      <family val="2"/>
    </font>
    <font>
      <b/>
      <sz val="9"/>
      <color indexed="23"/>
      <name val="Arial Tur"/>
      <family val="2"/>
    </font>
    <font>
      <b/>
      <sz val="9"/>
      <color indexed="19"/>
      <name val="Arial Tur"/>
      <family val="2"/>
    </font>
    <font>
      <sz val="9"/>
      <color indexed="19"/>
      <name val="Arial Tur"/>
      <family val="2"/>
    </font>
    <font>
      <sz val="10"/>
      <color indexed="60"/>
      <name val="Tahoma"/>
      <family val="2"/>
    </font>
    <font>
      <b/>
      <sz val="10"/>
      <color indexed="60"/>
      <name val="Tahoma"/>
      <family val="2"/>
    </font>
    <font>
      <b/>
      <sz val="10"/>
      <color indexed="19"/>
      <name val="Tahoma"/>
      <family val="2"/>
    </font>
    <font>
      <sz val="10"/>
      <color indexed="19"/>
      <name val="Tahoma"/>
      <family val="2"/>
    </font>
    <font>
      <u val="single"/>
      <sz val="10"/>
      <color indexed="23"/>
      <name val="Arial Tur"/>
      <family val="0"/>
    </font>
    <font>
      <u val="single"/>
      <sz val="10"/>
      <color indexed="19"/>
      <name val="Arial Tur"/>
      <family val="0"/>
    </font>
    <font>
      <b/>
      <sz val="10"/>
      <color indexed="43"/>
      <name val="Arial Tur"/>
      <family val="2"/>
    </font>
    <font>
      <sz val="10"/>
      <color indexed="63"/>
      <name val="Arial Tur"/>
      <family val="2"/>
    </font>
    <font>
      <b/>
      <sz val="9"/>
      <color indexed="53"/>
      <name val="Arial Tur"/>
      <family val="2"/>
    </font>
    <font>
      <b/>
      <sz val="14"/>
      <color indexed="19"/>
      <name val="Arial Tur"/>
      <family val="2"/>
    </font>
    <font>
      <b/>
      <sz val="16"/>
      <color indexed="19"/>
      <name val="Arial Narrow"/>
      <family val="2"/>
    </font>
    <font>
      <sz val="9"/>
      <color indexed="8"/>
      <name val="Arial Tur"/>
      <family val="2"/>
    </font>
    <font>
      <b/>
      <sz val="12"/>
      <color indexed="20"/>
      <name val="Arial Tur"/>
      <family val="0"/>
    </font>
    <font>
      <b/>
      <sz val="10"/>
      <name val="Arial"/>
      <family val="2"/>
    </font>
    <font>
      <sz val="10"/>
      <color indexed="19"/>
      <name val="Arial Tur"/>
      <family val="0"/>
    </font>
    <font>
      <b/>
      <sz val="10"/>
      <color indexed="60"/>
      <name val="Arial Tur"/>
      <family val="0"/>
    </font>
    <font>
      <sz val="10"/>
      <color indexed="55"/>
      <name val="Arial"/>
      <family val="2"/>
    </font>
    <font>
      <b/>
      <sz val="10"/>
      <color indexed="55"/>
      <name val="Arial"/>
      <family val="2"/>
    </font>
    <font>
      <sz val="8"/>
      <color indexed="8"/>
      <name val="Arial Tur"/>
      <family val="0"/>
    </font>
    <font>
      <i/>
      <u val="single"/>
      <sz val="8"/>
      <color indexed="23"/>
      <name val="Arial Tur"/>
      <family val="0"/>
    </font>
    <font>
      <b/>
      <sz val="9"/>
      <color indexed="61"/>
      <name val="Arial Tur"/>
      <family val="2"/>
    </font>
    <font>
      <b/>
      <sz val="8"/>
      <color indexed="61"/>
      <name val="Arial Tur"/>
      <family val="2"/>
    </font>
    <font>
      <sz val="9"/>
      <color indexed="61"/>
      <name val="Arial Tur"/>
      <family val="2"/>
    </font>
    <font>
      <sz val="8"/>
      <color indexed="61"/>
      <name val="Arial Tur"/>
      <family val="2"/>
    </font>
    <font>
      <b/>
      <sz val="12"/>
      <color indexed="61"/>
      <name val="Arial"/>
      <family val="2"/>
    </font>
    <font>
      <b/>
      <sz val="11"/>
      <name val="Arial Tur"/>
      <family val="0"/>
    </font>
    <font>
      <sz val="10"/>
      <color indexed="20"/>
      <name val="Arial Tur"/>
      <family val="0"/>
    </font>
    <font>
      <b/>
      <sz val="16"/>
      <color indexed="8"/>
      <name val="Arial"/>
      <family val="2"/>
    </font>
    <font>
      <sz val="16"/>
      <color indexed="8"/>
      <name val="Arial"/>
      <family val="2"/>
    </font>
    <font>
      <b/>
      <sz val="12"/>
      <color indexed="8"/>
      <name val="Arial"/>
      <family val="2"/>
    </font>
    <font>
      <sz val="10"/>
      <color indexed="16"/>
      <name val="Arial Tur"/>
      <family val="0"/>
    </font>
    <font>
      <b/>
      <sz val="10"/>
      <color indexed="16"/>
      <name val="Arial Tur"/>
      <family val="0"/>
    </font>
    <font>
      <sz val="10"/>
      <color indexed="60"/>
      <name val="Verdana"/>
      <family val="2"/>
    </font>
  </fonts>
  <fills count="7">
    <fill>
      <patternFill/>
    </fill>
    <fill>
      <patternFill patternType="gray125"/>
    </fill>
    <fill>
      <patternFill patternType="solid">
        <fgColor indexed="11"/>
        <bgColor indexed="64"/>
      </patternFill>
    </fill>
    <fill>
      <patternFill patternType="solid">
        <fgColor indexed="61"/>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s>
  <borders count="19">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ck">
        <color indexed="8"/>
      </bottom>
    </border>
    <border>
      <left>
        <color indexed="63"/>
      </left>
      <right>
        <color indexed="63"/>
      </right>
      <top style="thick">
        <color indexed="8"/>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center"/>
    </xf>
    <xf numFmtId="3" fontId="2" fillId="0" borderId="0" xfId="0" applyNumberFormat="1" applyFont="1" applyAlignment="1" applyProtection="1">
      <alignment horizontal="right"/>
      <protection locked="0"/>
    </xf>
    <xf numFmtId="1" fontId="2" fillId="0" borderId="0" xfId="0" applyNumberFormat="1" applyFont="1" applyAlignment="1">
      <alignment/>
    </xf>
    <xf numFmtId="49" fontId="2" fillId="0" borderId="0" xfId="0" applyNumberFormat="1" applyFont="1" applyFill="1" applyBorder="1" applyAlignment="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xf>
    <xf numFmtId="174" fontId="3" fillId="0" borderId="0" xfId="0" applyNumberFormat="1" applyFont="1" applyFill="1" applyAlignment="1">
      <alignment/>
    </xf>
    <xf numFmtId="49" fontId="2" fillId="0" borderId="0" xfId="0" applyNumberFormat="1" applyFont="1" applyFill="1" applyAlignment="1">
      <alignment horizontal="center"/>
    </xf>
    <xf numFmtId="174"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center"/>
      <protection locked="0"/>
    </xf>
    <xf numFmtId="49" fontId="2" fillId="0" borderId="0" xfId="0" applyNumberFormat="1" applyFont="1" applyFill="1" applyAlignment="1">
      <alignment vertical="center"/>
    </xf>
    <xf numFmtId="3" fontId="2" fillId="2" borderId="1" xfId="0" applyNumberFormat="1" applyFont="1" applyFill="1" applyBorder="1" applyAlignment="1" applyProtection="1">
      <alignment horizontal="center"/>
      <protection locked="0"/>
    </xf>
    <xf numFmtId="49" fontId="2" fillId="3" borderId="0" xfId="0" applyNumberFormat="1" applyFont="1" applyFill="1" applyBorder="1" applyAlignment="1">
      <alignment horizontal="right"/>
    </xf>
    <xf numFmtId="49" fontId="2" fillId="3" borderId="0" xfId="0" applyNumberFormat="1" applyFont="1" applyFill="1" applyBorder="1" applyAlignment="1">
      <alignment/>
    </xf>
    <xf numFmtId="49" fontId="2" fillId="3" borderId="0" xfId="0" applyNumberFormat="1" applyFont="1" applyFill="1" applyBorder="1" applyAlignment="1">
      <alignment horizontal="center"/>
    </xf>
    <xf numFmtId="3" fontId="2" fillId="3" borderId="0" xfId="0" applyNumberFormat="1" applyFont="1" applyFill="1" applyBorder="1" applyAlignment="1" applyProtection="1">
      <alignment horizontal="right"/>
      <protection locked="0"/>
    </xf>
    <xf numFmtId="1" fontId="2" fillId="3" borderId="0" xfId="0" applyNumberFormat="1" applyFont="1" applyFill="1" applyBorder="1" applyAlignment="1">
      <alignment/>
    </xf>
    <xf numFmtId="49" fontId="2" fillId="3" borderId="0" xfId="0" applyNumberFormat="1" applyFont="1" applyFill="1" applyBorder="1" applyAlignment="1">
      <alignment horizontal="center" vertical="center"/>
    </xf>
    <xf numFmtId="0" fontId="25" fillId="3" borderId="0" xfId="18" applyFont="1" applyFill="1" applyBorder="1" applyAlignment="1">
      <alignment horizontal="center" vertical="center"/>
    </xf>
    <xf numFmtId="49" fontId="29" fillId="3" borderId="0" xfId="0" applyNumberFormat="1" applyFont="1" applyFill="1" applyBorder="1" applyAlignment="1">
      <alignment horizontal="center" vertical="center"/>
    </xf>
    <xf numFmtId="49" fontId="10" fillId="3" borderId="0" xfId="0" applyNumberFormat="1" applyFont="1" applyFill="1" applyBorder="1" applyAlignment="1">
      <alignment horizontal="center" vertical="center"/>
    </xf>
    <xf numFmtId="49" fontId="30" fillId="3" borderId="0"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right" vertical="center"/>
    </xf>
    <xf numFmtId="49" fontId="2" fillId="3" borderId="0" xfId="0" applyNumberFormat="1" applyFont="1" applyFill="1" applyBorder="1" applyAlignment="1">
      <alignment vertical="center"/>
    </xf>
    <xf numFmtId="0" fontId="24" fillId="3" borderId="0" xfId="18" applyFont="1" applyFill="1" applyBorder="1" applyAlignment="1">
      <alignment horizontal="center" vertical="center"/>
    </xf>
    <xf numFmtId="49" fontId="3" fillId="3" borderId="0" xfId="0" applyNumberFormat="1" applyFont="1" applyFill="1" applyBorder="1" applyAlignment="1">
      <alignment horizontal="center"/>
    </xf>
    <xf numFmtId="3" fontId="5" fillId="3" borderId="0" xfId="0" applyNumberFormat="1" applyFont="1" applyFill="1" applyBorder="1" applyAlignment="1" applyProtection="1">
      <alignment horizontal="left"/>
      <protection hidden="1"/>
    </xf>
    <xf numFmtId="49" fontId="2" fillId="3" borderId="0" xfId="0" applyNumberFormat="1" applyFont="1" applyFill="1" applyBorder="1" applyAlignment="1" applyProtection="1">
      <alignment horizontal="center"/>
      <protection hidden="1"/>
    </xf>
    <xf numFmtId="49" fontId="2" fillId="3" borderId="0" xfId="0" applyNumberFormat="1" applyFont="1" applyFill="1" applyBorder="1" applyAlignment="1">
      <alignment/>
    </xf>
    <xf numFmtId="49" fontId="2" fillId="3" borderId="0" xfId="0" applyNumberFormat="1" applyFont="1" applyFill="1" applyBorder="1" applyAlignment="1" applyProtection="1">
      <alignment/>
      <protection hidden="1"/>
    </xf>
    <xf numFmtId="49" fontId="16" fillId="3" borderId="0" xfId="0" applyNumberFormat="1" applyFont="1" applyFill="1" applyBorder="1" applyAlignment="1" applyProtection="1">
      <alignment/>
      <protection hidden="1"/>
    </xf>
    <xf numFmtId="49" fontId="2" fillId="3" borderId="0" xfId="0" applyNumberFormat="1" applyFont="1" applyFill="1" applyBorder="1" applyAlignment="1" applyProtection="1">
      <alignment horizontal="justify" vertical="top"/>
      <protection hidden="1"/>
    </xf>
    <xf numFmtId="3" fontId="2" fillId="3" borderId="0" xfId="0" applyNumberFormat="1" applyFont="1" applyFill="1" applyBorder="1" applyAlignment="1" applyProtection="1">
      <alignment horizontal="right"/>
      <protection hidden="1"/>
    </xf>
    <xf numFmtId="49" fontId="3" fillId="3" borderId="0" xfId="0" applyNumberFormat="1" applyFont="1" applyFill="1" applyBorder="1" applyAlignment="1" applyProtection="1">
      <alignment horizontal="right"/>
      <protection hidden="1"/>
    </xf>
    <xf numFmtId="49" fontId="1" fillId="3" borderId="0" xfId="0" applyNumberFormat="1" applyFont="1" applyFill="1" applyBorder="1" applyAlignment="1" applyProtection="1">
      <alignment/>
      <protection hidden="1"/>
    </xf>
    <xf numFmtId="49" fontId="3" fillId="3" borderId="0" xfId="0" applyNumberFormat="1" applyFont="1" applyFill="1" applyBorder="1" applyAlignment="1" applyProtection="1">
      <alignment/>
      <protection hidden="1"/>
    </xf>
    <xf numFmtId="49" fontId="0" fillId="3" borderId="0" xfId="0" applyNumberFormat="1" applyFont="1" applyFill="1" applyBorder="1" applyAlignment="1" applyProtection="1">
      <alignment/>
      <protection hidden="1"/>
    </xf>
    <xf numFmtId="3" fontId="2" fillId="3" borderId="0" xfId="0" applyNumberFormat="1" applyFont="1" applyFill="1" applyBorder="1" applyAlignment="1">
      <alignment/>
    </xf>
    <xf numFmtId="49" fontId="2" fillId="3" borderId="0" xfId="0" applyNumberFormat="1" applyFont="1" applyFill="1" applyBorder="1" applyAlignment="1" applyProtection="1">
      <alignment horizontal="right"/>
      <protection hidden="1"/>
    </xf>
    <xf numFmtId="3" fontId="2" fillId="3" borderId="0" xfId="0" applyNumberFormat="1" applyFont="1" applyFill="1" applyBorder="1" applyAlignment="1" applyProtection="1">
      <alignment/>
      <protection hidden="1"/>
    </xf>
    <xf numFmtId="49" fontId="5" fillId="3" borderId="0" xfId="0" applyNumberFormat="1" applyFont="1" applyFill="1" applyBorder="1" applyAlignment="1" applyProtection="1">
      <alignment horizontal="right"/>
      <protection hidden="1"/>
    </xf>
    <xf numFmtId="49" fontId="3" fillId="3" borderId="0" xfId="0" applyNumberFormat="1" applyFont="1" applyFill="1" applyBorder="1" applyAlignment="1">
      <alignment horizontal="right"/>
    </xf>
    <xf numFmtId="49" fontId="2" fillId="3" borderId="0" xfId="0" applyNumberFormat="1" applyFont="1" applyFill="1" applyBorder="1" applyAlignment="1" applyProtection="1">
      <alignment horizontal="left"/>
      <protection hidden="1"/>
    </xf>
    <xf numFmtId="174" fontId="2" fillId="3" borderId="0" xfId="0" applyNumberFormat="1" applyFont="1" applyFill="1" applyBorder="1" applyAlignment="1" applyProtection="1">
      <alignment vertical="center"/>
      <protection hidden="1"/>
    </xf>
    <xf numFmtId="49" fontId="0" fillId="3" borderId="0" xfId="0" applyNumberFormat="1" applyFont="1" applyFill="1" applyBorder="1" applyAlignment="1">
      <alignment/>
    </xf>
    <xf numFmtId="49" fontId="0" fillId="3" borderId="0" xfId="0" applyNumberFormat="1" applyFont="1" applyFill="1" applyBorder="1" applyAlignment="1" applyProtection="1">
      <alignment horizontal="center"/>
      <protection hidden="1"/>
    </xf>
    <xf numFmtId="3" fontId="0" fillId="3" borderId="0" xfId="0" applyNumberFormat="1" applyFont="1" applyFill="1" applyBorder="1" applyAlignment="1" applyProtection="1">
      <alignment horizontal="right"/>
      <protection hidden="1"/>
    </xf>
    <xf numFmtId="174" fontId="3" fillId="3" borderId="0" xfId="0" applyNumberFormat="1" applyFont="1" applyFill="1" applyBorder="1" applyAlignment="1">
      <alignment/>
    </xf>
    <xf numFmtId="49" fontId="17" fillId="3" borderId="0" xfId="0" applyNumberFormat="1" applyFont="1" applyFill="1" applyBorder="1" applyAlignment="1" applyProtection="1">
      <alignment/>
      <protection hidden="1"/>
    </xf>
    <xf numFmtId="49" fontId="26" fillId="3" borderId="0" xfId="0" applyNumberFormat="1" applyFont="1" applyFill="1" applyBorder="1" applyAlignment="1" applyProtection="1">
      <alignment horizontal="justify" vertical="top"/>
      <protection hidden="1"/>
    </xf>
    <xf numFmtId="49" fontId="27" fillId="3" borderId="0" xfId="0" applyNumberFormat="1" applyFont="1" applyFill="1" applyBorder="1" applyAlignment="1" applyProtection="1">
      <alignment horizontal="justify" vertical="top"/>
      <protection hidden="1"/>
    </xf>
    <xf numFmtId="3" fontId="40" fillId="3" borderId="0" xfId="0" applyNumberFormat="1" applyFont="1" applyFill="1" applyBorder="1" applyAlignment="1" applyProtection="1">
      <alignment horizontal="center"/>
      <protection hidden="1"/>
    </xf>
    <xf numFmtId="49" fontId="41" fillId="3" borderId="0" xfId="0" applyNumberFormat="1" applyFont="1" applyFill="1" applyBorder="1" applyAlignment="1" applyProtection="1">
      <alignment textRotation="90"/>
      <protection hidden="1"/>
    </xf>
    <xf numFmtId="1" fontId="40" fillId="3" borderId="0" xfId="0" applyNumberFormat="1" applyFont="1" applyFill="1" applyBorder="1" applyAlignment="1" applyProtection="1">
      <alignment horizontal="center"/>
      <protection hidden="1"/>
    </xf>
    <xf numFmtId="49" fontId="42" fillId="3" borderId="0" xfId="0" applyNumberFormat="1" applyFont="1" applyFill="1" applyBorder="1" applyAlignment="1" applyProtection="1">
      <alignment/>
      <protection hidden="1"/>
    </xf>
    <xf numFmtId="3" fontId="42" fillId="3" borderId="0" xfId="0" applyNumberFormat="1" applyFont="1" applyFill="1" applyBorder="1" applyAlignment="1" applyProtection="1">
      <alignment horizontal="right"/>
      <protection hidden="1"/>
    </xf>
    <xf numFmtId="49" fontId="43" fillId="3" borderId="0" xfId="0" applyNumberFormat="1" applyFont="1" applyFill="1" applyBorder="1" applyAlignment="1">
      <alignment horizontal="center"/>
    </xf>
    <xf numFmtId="174" fontId="42" fillId="3" borderId="0" xfId="0" applyNumberFormat="1" applyFont="1" applyFill="1" applyBorder="1" applyAlignment="1" applyProtection="1">
      <alignment/>
      <protection hidden="1"/>
    </xf>
    <xf numFmtId="49" fontId="42" fillId="3" borderId="0" xfId="0" applyNumberFormat="1" applyFont="1" applyFill="1" applyBorder="1" applyAlignment="1">
      <alignment horizontal="center"/>
    </xf>
    <xf numFmtId="49" fontId="42" fillId="3" borderId="0" xfId="0" applyNumberFormat="1" applyFont="1" applyFill="1" applyBorder="1" applyAlignment="1">
      <alignment/>
    </xf>
    <xf numFmtId="174" fontId="42" fillId="3" borderId="0" xfId="0" applyNumberFormat="1" applyFont="1" applyFill="1" applyBorder="1" applyAlignment="1">
      <alignment/>
    </xf>
    <xf numFmtId="49" fontId="42" fillId="3" borderId="0" xfId="0" applyNumberFormat="1" applyFont="1" applyFill="1" applyBorder="1" applyAlignment="1">
      <alignment horizontal="left"/>
    </xf>
    <xf numFmtId="49" fontId="40" fillId="3" borderId="0" xfId="0" applyNumberFormat="1" applyFont="1" applyFill="1" applyBorder="1" applyAlignment="1" applyProtection="1">
      <alignment horizontal="right"/>
      <protection/>
    </xf>
    <xf numFmtId="174" fontId="40" fillId="3" borderId="0" xfId="0" applyNumberFormat="1" applyFont="1" applyFill="1" applyBorder="1" applyAlignment="1" applyProtection="1">
      <alignment/>
      <protection hidden="1"/>
    </xf>
    <xf numFmtId="49" fontId="40" fillId="3" borderId="0" xfId="0" applyNumberFormat="1" applyFont="1" applyFill="1" applyBorder="1" applyAlignment="1">
      <alignment horizontal="center"/>
    </xf>
    <xf numFmtId="3" fontId="42" fillId="3" borderId="0" xfId="0" applyNumberFormat="1" applyFont="1" applyFill="1" applyBorder="1" applyAlignment="1" applyProtection="1">
      <alignment/>
      <protection hidden="1"/>
    </xf>
    <xf numFmtId="49" fontId="40" fillId="3" borderId="0" xfId="0" applyNumberFormat="1" applyFont="1" applyFill="1" applyBorder="1" applyAlignment="1">
      <alignment horizontal="right"/>
    </xf>
    <xf numFmtId="3" fontId="42" fillId="3" borderId="0" xfId="0" applyNumberFormat="1" applyFont="1" applyFill="1" applyBorder="1" applyAlignment="1" applyProtection="1">
      <alignment horizontal="left"/>
      <protection hidden="1"/>
    </xf>
    <xf numFmtId="174" fontId="42" fillId="3" borderId="0" xfId="0" applyNumberFormat="1" applyFont="1" applyFill="1" applyBorder="1" applyAlignment="1" applyProtection="1">
      <alignment horizontal="right"/>
      <protection hidden="1"/>
    </xf>
    <xf numFmtId="174" fontId="40" fillId="3" borderId="0" xfId="0" applyNumberFormat="1" applyFont="1" applyFill="1" applyBorder="1" applyAlignment="1">
      <alignment horizontal="left"/>
    </xf>
    <xf numFmtId="174" fontId="42" fillId="3" borderId="0" xfId="0" applyNumberFormat="1" applyFont="1" applyFill="1" applyBorder="1" applyAlignment="1" applyProtection="1">
      <alignment vertical="center"/>
      <protection hidden="1"/>
    </xf>
    <xf numFmtId="49" fontId="42" fillId="3" borderId="0" xfId="0" applyNumberFormat="1" applyFont="1" applyFill="1" applyBorder="1" applyAlignment="1">
      <alignment horizontal="center" vertical="center"/>
    </xf>
    <xf numFmtId="4" fontId="42" fillId="3" borderId="0" xfId="0" applyNumberFormat="1" applyFont="1" applyFill="1" applyBorder="1" applyAlignment="1" applyProtection="1">
      <alignment horizontal="left"/>
      <protection hidden="1"/>
    </xf>
    <xf numFmtId="49" fontId="42" fillId="3" borderId="0" xfId="0" applyNumberFormat="1" applyFont="1" applyFill="1" applyBorder="1" applyAlignment="1" applyProtection="1">
      <alignment horizontal="left"/>
      <protection hidden="1"/>
    </xf>
    <xf numFmtId="49" fontId="3" fillId="4" borderId="1" xfId="0" applyNumberFormat="1" applyFont="1" applyFill="1" applyBorder="1" applyAlignment="1" applyProtection="1">
      <alignment horizontal="center"/>
      <protection hidden="1"/>
    </xf>
    <xf numFmtId="49" fontId="5" fillId="4" borderId="1" xfId="0" applyNumberFormat="1" applyFont="1" applyFill="1" applyBorder="1" applyAlignment="1" applyProtection="1">
      <alignment horizontal="center" textRotation="90"/>
      <protection hidden="1"/>
    </xf>
    <xf numFmtId="49" fontId="31" fillId="3" borderId="1" xfId="0" applyNumberFormat="1" applyFont="1" applyFill="1" applyBorder="1" applyAlignment="1">
      <alignment horizontal="center"/>
    </xf>
    <xf numFmtId="0" fontId="11" fillId="3" borderId="1" xfId="18" applyFont="1" applyFill="1" applyBorder="1" applyAlignment="1">
      <alignment horizontal="center"/>
    </xf>
    <xf numFmtId="49" fontId="42" fillId="3" borderId="0" xfId="0" applyNumberFormat="1" applyFont="1" applyFill="1" applyBorder="1" applyAlignment="1">
      <alignment horizontal="justify" vertical="center"/>
    </xf>
    <xf numFmtId="3" fontId="42" fillId="3" borderId="0" xfId="0" applyNumberFormat="1" applyFont="1" applyFill="1" applyBorder="1" applyAlignment="1">
      <alignment horizontal="right"/>
    </xf>
    <xf numFmtId="49" fontId="42" fillId="3" borderId="0" xfId="0" applyNumberFormat="1" applyFont="1" applyFill="1" applyBorder="1" applyAlignment="1">
      <alignment horizontal="right"/>
    </xf>
    <xf numFmtId="49" fontId="42" fillId="3" borderId="0" xfId="0" applyNumberFormat="1" applyFont="1" applyFill="1" applyBorder="1" applyAlignment="1">
      <alignment horizontal="justify" vertical="top"/>
    </xf>
    <xf numFmtId="49" fontId="2" fillId="5" borderId="0" xfId="0" applyNumberFormat="1" applyFont="1" applyFill="1" applyBorder="1" applyAlignment="1">
      <alignment/>
    </xf>
    <xf numFmtId="4" fontId="18" fillId="5" borderId="0" xfId="0" applyNumberFormat="1" applyFont="1" applyFill="1" applyBorder="1" applyAlignment="1" applyProtection="1">
      <alignment horizontal="center"/>
      <protection hidden="1"/>
    </xf>
    <xf numFmtId="49" fontId="5" fillId="5" borderId="0" xfId="0" applyNumberFormat="1" applyFont="1" applyFill="1" applyBorder="1" applyAlignment="1">
      <alignment horizontal="center"/>
    </xf>
    <xf numFmtId="49" fontId="2" fillId="5" borderId="2" xfId="0" applyNumberFormat="1" applyFont="1" applyFill="1" applyBorder="1" applyAlignment="1">
      <alignment/>
    </xf>
    <xf numFmtId="174" fontId="28" fillId="5" borderId="2" xfId="0" applyNumberFormat="1" applyFont="1" applyFill="1" applyBorder="1" applyAlignment="1" applyProtection="1">
      <alignment horizontal="center"/>
      <protection hidden="1"/>
    </xf>
    <xf numFmtId="49" fontId="3" fillId="5" borderId="2" xfId="0" applyNumberFormat="1" applyFont="1" applyFill="1" applyBorder="1" applyAlignment="1">
      <alignment horizontal="center"/>
    </xf>
    <xf numFmtId="49" fontId="2" fillId="5" borderId="3" xfId="0" applyNumberFormat="1" applyFont="1" applyFill="1" applyBorder="1" applyAlignment="1">
      <alignment/>
    </xf>
    <xf numFmtId="49" fontId="2" fillId="5" borderId="4" xfId="0" applyNumberFormat="1" applyFont="1" applyFill="1" applyBorder="1" applyAlignment="1">
      <alignment/>
    </xf>
    <xf numFmtId="49" fontId="2" fillId="5" borderId="5" xfId="0" applyNumberFormat="1" applyFont="1" applyFill="1" applyBorder="1" applyAlignment="1">
      <alignment/>
    </xf>
    <xf numFmtId="174" fontId="18" fillId="5" borderId="5" xfId="0" applyNumberFormat="1" applyFont="1" applyFill="1" applyBorder="1" applyAlignment="1" applyProtection="1">
      <alignment horizontal="center"/>
      <protection hidden="1"/>
    </xf>
    <xf numFmtId="49" fontId="3" fillId="5" borderId="5" xfId="0" applyNumberFormat="1" applyFont="1" applyFill="1" applyBorder="1" applyAlignment="1">
      <alignment horizontal="left"/>
    </xf>
    <xf numFmtId="49" fontId="2" fillId="5" borderId="6" xfId="0" applyNumberFormat="1" applyFont="1" applyFill="1" applyBorder="1" applyAlignment="1">
      <alignment/>
    </xf>
    <xf numFmtId="49" fontId="2" fillId="3" borderId="1" xfId="0" applyNumberFormat="1" applyFont="1" applyFill="1" applyBorder="1" applyAlignment="1">
      <alignment/>
    </xf>
    <xf numFmtId="3" fontId="3" fillId="3" borderId="1" xfId="0" applyNumberFormat="1" applyFont="1" applyFill="1" applyBorder="1" applyAlignment="1" applyProtection="1">
      <alignment horizontal="right"/>
      <protection locked="0"/>
    </xf>
    <xf numFmtId="49" fontId="4" fillId="3" borderId="1" xfId="0" applyNumberFormat="1" applyFont="1" applyFill="1" applyBorder="1" applyAlignment="1">
      <alignment horizontal="center"/>
    </xf>
    <xf numFmtId="4" fontId="3" fillId="3" borderId="1" xfId="0" applyNumberFormat="1" applyFont="1" applyFill="1" applyBorder="1" applyAlignment="1" applyProtection="1">
      <alignment/>
      <protection hidden="1"/>
    </xf>
    <xf numFmtId="4" fontId="3" fillId="3" borderId="1" xfId="0" applyNumberFormat="1" applyFont="1" applyFill="1" applyBorder="1" applyAlignment="1" applyProtection="1">
      <alignment horizontal="right"/>
      <protection locked="0"/>
    </xf>
    <xf numFmtId="3" fontId="3" fillId="3" borderId="1" xfId="0" applyNumberFormat="1" applyFont="1" applyFill="1" applyBorder="1" applyAlignment="1" applyProtection="1">
      <alignment/>
      <protection hidden="1"/>
    </xf>
    <xf numFmtId="3" fontId="3" fillId="3" borderId="1" xfId="0" applyNumberFormat="1" applyFont="1" applyFill="1" applyBorder="1" applyAlignment="1" applyProtection="1">
      <alignment horizontal="center"/>
      <protection locked="0"/>
    </xf>
    <xf numFmtId="49" fontId="3" fillId="3" borderId="1" xfId="0" applyNumberFormat="1" applyFont="1" applyFill="1" applyBorder="1" applyAlignment="1">
      <alignment/>
    </xf>
    <xf numFmtId="1" fontId="3" fillId="3" borderId="1" xfId="0" applyNumberFormat="1" applyFont="1" applyFill="1" applyBorder="1" applyAlignment="1">
      <alignment horizontal="center"/>
    </xf>
    <xf numFmtId="174" fontId="3" fillId="3" borderId="1" xfId="0" applyNumberFormat="1" applyFont="1" applyFill="1" applyBorder="1" applyAlignment="1" applyProtection="1">
      <alignment horizontal="right"/>
      <protection locked="0"/>
    </xf>
    <xf numFmtId="174" fontId="3" fillId="3" borderId="1" xfId="0" applyNumberFormat="1" applyFont="1" applyFill="1" applyBorder="1" applyAlignment="1" applyProtection="1">
      <alignment/>
      <protection hidden="1"/>
    </xf>
    <xf numFmtId="3" fontId="2" fillId="3" borderId="1" xfId="0" applyNumberFormat="1" applyFont="1" applyFill="1" applyBorder="1" applyAlignment="1" applyProtection="1">
      <alignment horizontal="center"/>
      <protection locked="0"/>
    </xf>
    <xf numFmtId="174" fontId="2" fillId="3" borderId="1" xfId="0" applyNumberFormat="1" applyFont="1" applyFill="1" applyBorder="1" applyAlignment="1" applyProtection="1">
      <alignment horizontal="center"/>
      <protection/>
    </xf>
    <xf numFmtId="49" fontId="2" fillId="3" borderId="1" xfId="0" applyNumberFormat="1" applyFont="1" applyFill="1" applyBorder="1" applyAlignment="1">
      <alignment horizontal="center"/>
    </xf>
    <xf numFmtId="49" fontId="3" fillId="3" borderId="1" xfId="0" applyNumberFormat="1" applyFont="1" applyFill="1" applyBorder="1" applyAlignment="1">
      <alignment horizontal="center"/>
    </xf>
    <xf numFmtId="3" fontId="5" fillId="2" borderId="1" xfId="0" applyNumberFormat="1" applyFont="1" applyFill="1" applyBorder="1" applyAlignment="1" applyProtection="1">
      <alignment horizontal="left"/>
      <protection hidden="1"/>
    </xf>
    <xf numFmtId="49" fontId="2" fillId="2" borderId="1" xfId="0" applyNumberFormat="1" applyFont="1" applyFill="1" applyBorder="1" applyAlignment="1" applyProtection="1">
      <alignment horizontal="center"/>
      <protection hidden="1"/>
    </xf>
    <xf numFmtId="4" fontId="3" fillId="2" borderId="1" xfId="0" applyNumberFormat="1" applyFont="1" applyFill="1" applyBorder="1" applyAlignment="1" applyProtection="1">
      <alignment horizontal="center"/>
      <protection locked="0"/>
    </xf>
    <xf numFmtId="14" fontId="5" fillId="2" borderId="1" xfId="0" applyNumberFormat="1" applyFont="1" applyFill="1" applyBorder="1" applyAlignment="1" applyProtection="1">
      <alignment horizontal="left"/>
      <protection hidden="1"/>
    </xf>
    <xf numFmtId="49" fontId="2" fillId="2" borderId="1" xfId="0" applyNumberFormat="1" applyFont="1" applyFill="1" applyBorder="1" applyAlignment="1" applyProtection="1">
      <alignment/>
      <protection hidden="1"/>
    </xf>
    <xf numFmtId="4" fontId="33" fillId="2" borderId="1" xfId="0" applyNumberFormat="1" applyFont="1" applyFill="1" applyBorder="1" applyAlignment="1" applyProtection="1">
      <alignment horizontal="left" indent="3"/>
      <protection locked="0"/>
    </xf>
    <xf numFmtId="174" fontId="2" fillId="2" borderId="1" xfId="0" applyNumberFormat="1" applyFont="1" applyFill="1" applyBorder="1" applyAlignment="1" applyProtection="1">
      <alignment horizontal="right"/>
      <protection locked="0"/>
    </xf>
    <xf numFmtId="49" fontId="2" fillId="2" borderId="1" xfId="0" applyNumberFormat="1" applyFont="1" applyFill="1" applyBorder="1" applyAlignment="1">
      <alignment horizontal="center"/>
    </xf>
    <xf numFmtId="3" fontId="2" fillId="2" borderId="1" xfId="0" applyNumberFormat="1" applyFont="1" applyFill="1" applyBorder="1" applyAlignment="1" applyProtection="1">
      <alignment horizontal="right"/>
      <protection locked="0"/>
    </xf>
    <xf numFmtId="49" fontId="4" fillId="2" borderId="1" xfId="0" applyNumberFormat="1" applyFont="1" applyFill="1" applyBorder="1" applyAlignment="1">
      <alignment horizontal="center"/>
    </xf>
    <xf numFmtId="3" fontId="2" fillId="2" borderId="1" xfId="0" applyNumberFormat="1" applyFont="1" applyFill="1" applyBorder="1" applyAlignment="1" applyProtection="1">
      <alignment/>
      <protection locked="0"/>
    </xf>
    <xf numFmtId="3" fontId="2" fillId="2" borderId="1" xfId="0" applyNumberFormat="1" applyFont="1" applyFill="1" applyBorder="1" applyAlignment="1" applyProtection="1">
      <alignment/>
      <protection hidden="1"/>
    </xf>
    <xf numFmtId="49" fontId="1" fillId="2" borderId="1" xfId="0" applyNumberFormat="1" applyFont="1" applyFill="1" applyBorder="1" applyAlignment="1" applyProtection="1">
      <alignment horizontal="center"/>
      <protection locked="0"/>
    </xf>
    <xf numFmtId="49" fontId="2" fillId="4" borderId="0" xfId="0" applyNumberFormat="1" applyFont="1" applyFill="1" applyBorder="1" applyAlignment="1">
      <alignment horizontal="right"/>
    </xf>
    <xf numFmtId="49" fontId="2" fillId="4" borderId="0" xfId="0" applyNumberFormat="1" applyFont="1" applyFill="1" applyBorder="1" applyAlignment="1">
      <alignment horizontal="center"/>
    </xf>
    <xf numFmtId="3" fontId="2" fillId="4" borderId="0" xfId="0" applyNumberFormat="1" applyFont="1" applyFill="1" applyBorder="1" applyAlignment="1" applyProtection="1">
      <alignment horizontal="right"/>
      <protection locked="0"/>
    </xf>
    <xf numFmtId="49" fontId="2" fillId="3" borderId="0" xfId="0" applyNumberFormat="1" applyFont="1" applyFill="1" applyAlignment="1">
      <alignment/>
    </xf>
    <xf numFmtId="0" fontId="1" fillId="4" borderId="0" xfId="0" applyNumberFormat="1" applyFont="1" applyFill="1" applyBorder="1" applyAlignment="1">
      <alignment horizontal="justify" vertical="center"/>
    </xf>
    <xf numFmtId="49" fontId="46" fillId="4" borderId="0" xfId="18" applyNumberFormat="1" applyFont="1" applyFill="1" applyBorder="1" applyAlignment="1">
      <alignment horizontal="center" vertical="center"/>
    </xf>
    <xf numFmtId="49" fontId="2" fillId="4" borderId="0" xfId="0" applyNumberFormat="1" applyFont="1" applyFill="1" applyBorder="1" applyAlignment="1">
      <alignment/>
    </xf>
    <xf numFmtId="1" fontId="2" fillId="4" borderId="0" xfId="0" applyNumberFormat="1" applyFont="1" applyFill="1" applyBorder="1" applyAlignment="1">
      <alignment/>
    </xf>
    <xf numFmtId="182" fontId="2" fillId="2" borderId="7" xfId="0" applyNumberFormat="1" applyFont="1" applyFill="1" applyBorder="1" applyAlignment="1" applyProtection="1">
      <alignment horizontal="center"/>
      <protection locked="0"/>
    </xf>
    <xf numFmtId="49" fontId="2" fillId="2" borderId="1" xfId="0" applyNumberFormat="1" applyFont="1" applyFill="1" applyBorder="1" applyAlignment="1" applyProtection="1">
      <alignment horizontal="center"/>
      <protection hidden="1" locked="0"/>
    </xf>
    <xf numFmtId="49" fontId="3" fillId="2" borderId="7" xfId="0" applyNumberFormat="1" applyFont="1" applyFill="1" applyBorder="1" applyAlignment="1" applyProtection="1">
      <alignment horizontal="center"/>
      <protection/>
    </xf>
    <xf numFmtId="49" fontId="3" fillId="2" borderId="1" xfId="0" applyNumberFormat="1" applyFont="1" applyFill="1" applyBorder="1" applyAlignment="1" applyProtection="1">
      <alignment horizontal="center"/>
      <protection hidden="1"/>
    </xf>
    <xf numFmtId="49" fontId="5" fillId="5" borderId="2" xfId="0" applyNumberFormat="1" applyFont="1" applyFill="1" applyBorder="1" applyAlignment="1" applyProtection="1">
      <alignment horizontal="right"/>
      <protection hidden="1"/>
    </xf>
    <xf numFmtId="49" fontId="8" fillId="5" borderId="2" xfId="0" applyNumberFormat="1" applyFont="1" applyFill="1" applyBorder="1" applyAlignment="1" applyProtection="1">
      <alignment horizontal="right"/>
      <protection hidden="1"/>
    </xf>
    <xf numFmtId="49" fontId="3" fillId="5" borderId="8" xfId="0" applyNumberFormat="1" applyFont="1" applyFill="1" applyBorder="1" applyAlignment="1">
      <alignment horizontal="center" vertical="center" wrapText="1"/>
    </xf>
    <xf numFmtId="49" fontId="2" fillId="0" borderId="0" xfId="0" applyNumberFormat="1" applyFont="1" applyAlignment="1">
      <alignment/>
    </xf>
    <xf numFmtId="49" fontId="2" fillId="0" borderId="9" xfId="0" applyNumberFormat="1" applyFont="1" applyBorder="1" applyAlignment="1">
      <alignment/>
    </xf>
    <xf numFmtId="49" fontId="2" fillId="0" borderId="10" xfId="0" applyNumberFormat="1" applyFont="1" applyBorder="1" applyAlignment="1">
      <alignment/>
    </xf>
    <xf numFmtId="49" fontId="2" fillId="0" borderId="5" xfId="0" applyNumberFormat="1" applyFont="1" applyBorder="1" applyAlignment="1">
      <alignment/>
    </xf>
    <xf numFmtId="49" fontId="2" fillId="0" borderId="2" xfId="0" applyNumberFormat="1" applyFont="1" applyBorder="1" applyAlignment="1">
      <alignment/>
    </xf>
    <xf numFmtId="0" fontId="0" fillId="4" borderId="0" xfId="0" applyFill="1" applyAlignment="1">
      <alignment horizontal="center"/>
    </xf>
    <xf numFmtId="49" fontId="1" fillId="4" borderId="11" xfId="0" applyNumberFormat="1" applyFont="1" applyFill="1" applyBorder="1" applyAlignment="1" applyProtection="1">
      <alignment horizontal="center" vertical="center"/>
      <protection locked="0"/>
    </xf>
    <xf numFmtId="49" fontId="1" fillId="4" borderId="12" xfId="0" applyNumberFormat="1"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wrapText="1"/>
      <protection hidden="1"/>
    </xf>
    <xf numFmtId="49" fontId="3" fillId="3" borderId="13" xfId="0" applyNumberFormat="1" applyFont="1" applyFill="1" applyBorder="1" applyAlignment="1">
      <alignment horizontal="center"/>
    </xf>
    <xf numFmtId="49" fontId="3" fillId="3" borderId="14" xfId="0" applyNumberFormat="1" applyFont="1" applyFill="1" applyBorder="1" applyAlignment="1">
      <alignment horizontal="center"/>
    </xf>
    <xf numFmtId="49" fontId="45" fillId="6" borderId="15" xfId="0" applyNumberFormat="1" applyFont="1" applyFill="1" applyBorder="1" applyAlignment="1" applyProtection="1">
      <alignment horizontal="center" vertical="center"/>
      <protection locked="0"/>
    </xf>
    <xf numFmtId="49" fontId="45" fillId="6" borderId="16" xfId="0" applyNumberFormat="1" applyFont="1" applyFill="1" applyBorder="1" applyAlignment="1" applyProtection="1">
      <alignment horizontal="center" vertical="center"/>
      <protection locked="0"/>
    </xf>
    <xf numFmtId="49" fontId="46" fillId="3" borderId="0" xfId="18" applyNumberFormat="1" applyFont="1" applyFill="1" applyBorder="1" applyAlignment="1">
      <alignment horizontal="center" vertical="center"/>
    </xf>
    <xf numFmtId="49" fontId="8" fillId="5" borderId="0" xfId="0" applyNumberFormat="1" applyFont="1" applyFill="1" applyBorder="1" applyAlignment="1" applyProtection="1">
      <alignment horizontal="right"/>
      <protection hidden="1"/>
    </xf>
    <xf numFmtId="49" fontId="4" fillId="5" borderId="5" xfId="0" applyNumberFormat="1" applyFont="1" applyFill="1" applyBorder="1" applyAlignment="1" applyProtection="1">
      <alignment horizontal="right"/>
      <protection hidden="1"/>
    </xf>
    <xf numFmtId="49" fontId="8" fillId="5" borderId="5" xfId="0" applyNumberFormat="1" applyFont="1" applyFill="1" applyBorder="1" applyAlignment="1" applyProtection="1">
      <alignment horizontal="right"/>
      <protection hidden="1"/>
    </xf>
    <xf numFmtId="49" fontId="1" fillId="5" borderId="5" xfId="0" applyNumberFormat="1" applyFont="1" applyFill="1" applyBorder="1" applyAlignment="1" applyProtection="1">
      <alignment horizontal="right"/>
      <protection hidden="1"/>
    </xf>
    <xf numFmtId="49" fontId="19" fillId="3" borderId="0" xfId="0" applyNumberFormat="1" applyFont="1" applyFill="1" applyBorder="1" applyAlignment="1" applyProtection="1">
      <alignment horizontal="center" wrapText="1"/>
      <protection hidden="1"/>
    </xf>
    <xf numFmtId="0" fontId="12" fillId="3" borderId="0" xfId="18" applyFont="1" applyFill="1" applyBorder="1" applyAlignment="1">
      <alignment horizontal="center" vertical="center" wrapText="1"/>
    </xf>
    <xf numFmtId="0" fontId="35" fillId="2" borderId="1" xfId="18" applyFont="1" applyFill="1" applyBorder="1" applyAlignment="1">
      <alignment horizontal="center" vertical="center" wrapText="1"/>
    </xf>
    <xf numFmtId="49" fontId="39" fillId="3" borderId="0" xfId="18" applyNumberFormat="1" applyFont="1" applyFill="1" applyBorder="1" applyAlignment="1" applyProtection="1">
      <alignment horizontal="center" vertical="center"/>
      <protection locked="0"/>
    </xf>
    <xf numFmtId="3" fontId="4" fillId="3" borderId="0" xfId="0" applyNumberFormat="1" applyFont="1" applyFill="1" applyBorder="1" applyAlignment="1" applyProtection="1">
      <alignment horizontal="center"/>
      <protection hidden="1"/>
    </xf>
    <xf numFmtId="49" fontId="2" fillId="5" borderId="17" xfId="0" applyNumberFormat="1" applyFont="1" applyFill="1" applyBorder="1" applyAlignment="1">
      <alignment horizontal="center" vertical="center" wrapText="1"/>
    </xf>
    <xf numFmtId="49" fontId="2" fillId="5" borderId="18" xfId="0" applyNumberFormat="1" applyFont="1" applyFill="1" applyBorder="1" applyAlignment="1">
      <alignment horizontal="center" vertical="center" wrapText="1"/>
    </xf>
    <xf numFmtId="49" fontId="6" fillId="3" borderId="0" xfId="18" applyNumberFormat="1" applyFill="1" applyBorder="1" applyAlignment="1">
      <alignment horizontal="center" vertical="center"/>
    </xf>
    <xf numFmtId="49" fontId="47" fillId="3" borderId="0" xfId="0" applyNumberFormat="1" applyFont="1" applyFill="1" applyBorder="1" applyAlignment="1">
      <alignment horizontal="center" vertical="center" wrapText="1"/>
    </xf>
    <xf numFmtId="49" fontId="29" fillId="3" borderId="0" xfId="0" applyNumberFormat="1" applyFont="1" applyFill="1" applyBorder="1" applyAlignment="1">
      <alignment horizontal="center" vertical="center"/>
    </xf>
    <xf numFmtId="49" fontId="1" fillId="5" borderId="2" xfId="0" applyNumberFormat="1" applyFont="1" applyFill="1" applyBorder="1" applyAlignment="1" applyProtection="1">
      <alignment horizontal="right"/>
      <protection hidden="1"/>
    </xf>
    <xf numFmtId="49" fontId="36" fillId="3" borderId="0" xfId="0" applyNumberFormat="1" applyFont="1" applyFill="1" applyBorder="1" applyAlignment="1" applyProtection="1">
      <alignment horizontal="center" vertical="center" wrapText="1"/>
      <protection hidden="1"/>
    </xf>
    <xf numFmtId="49" fontId="40" fillId="3" borderId="0" xfId="0" applyNumberFormat="1" applyFont="1" applyFill="1" applyBorder="1" applyAlignment="1" applyProtection="1">
      <alignment wrapText="1"/>
      <protection hidden="1"/>
    </xf>
    <xf numFmtId="49" fontId="38" fillId="5" borderId="2" xfId="0" applyNumberFormat="1" applyFont="1" applyFill="1" applyBorder="1" applyAlignment="1" applyProtection="1">
      <alignment horizontal="right"/>
      <protection hidden="1"/>
    </xf>
    <xf numFmtId="3" fontId="44" fillId="3" borderId="0" xfId="0" applyNumberFormat="1" applyFont="1" applyFill="1" applyBorder="1" applyAlignment="1" applyProtection="1">
      <alignment horizontal="center" vertical="center"/>
      <protection hidden="1"/>
    </xf>
    <xf numFmtId="49" fontId="7" fillId="3" borderId="0"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protection hidden="1"/>
    </xf>
    <xf numFmtId="49" fontId="2" fillId="3" borderId="1" xfId="0" applyNumberFormat="1" applyFont="1" applyFill="1" applyBorder="1" applyAlignment="1">
      <alignment horizontal="center"/>
    </xf>
    <xf numFmtId="3" fontId="32" fillId="3" borderId="0" xfId="0" applyNumberFormat="1" applyFont="1" applyFill="1" applyBorder="1" applyAlignment="1" applyProtection="1">
      <alignment horizontal="center"/>
      <protection locked="0"/>
    </xf>
    <xf numFmtId="49" fontId="1" fillId="3" borderId="0" xfId="0" applyNumberFormat="1" applyFont="1" applyFill="1" applyBorder="1" applyAlignment="1" applyProtection="1">
      <alignment horizont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8A"/>
      <rgbColor rgb="00C6C991"/>
      <rgbColor rgb="00005000"/>
      <rgbColor rgb="00FFFFDD"/>
      <rgbColor rgb="00FFCCFF"/>
      <rgbColor rgb="00FFFFAF"/>
      <rgbColor rgb="00E5E000"/>
      <rgbColor rgb="00FFFFFF"/>
      <rgbColor rgb="008C0000"/>
      <rgbColor rgb="00FFA27D"/>
      <rgbColor rgb="00B8D5EA"/>
      <rgbColor rgb="00FF0000"/>
      <rgbColor rgb="00BA00B6"/>
      <rgbColor rgb="00FFC9C9"/>
      <rgbColor rgb="00C1CDC1"/>
      <rgbColor rgb="00FF4D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DD99"/>
      <rgbColor rgb="00EBEFC3"/>
      <rgbColor rgb="00CCFFCC"/>
      <rgbColor rgb="0066FF66"/>
      <rgbColor rgb="00DFE69E"/>
      <rgbColor rgb="0030C3C0"/>
      <rgbColor rgb="00DED9C4"/>
      <rgbColor rgb="0082E2E0"/>
      <rgbColor rgb="00CC99FF"/>
      <rgbColor rgb="00DDDDFF"/>
      <rgbColor rgb="002CB02C"/>
      <rgbColor rgb="00FFFC00"/>
      <rgbColor rgb="00008600"/>
      <rgbColor rgb="00C80000"/>
      <rgbColor rgb="00FF99FF"/>
      <rgbColor rgb="0073009C"/>
      <rgbColor rgb="0089B9DD"/>
      <rgbColor rgb="0078E9B9"/>
      <rgbColor rgb="006699FF"/>
      <rgbColor rgb="003366FF"/>
      <rgbColor rgb="000000C6"/>
      <rgbColor rgb="00E0EEE0"/>
      <rgbColor rgb="00CCFFFF"/>
      <rgbColor rgb="0066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zekat.htm" TargetMode="External" /><Relationship Id="rId3" Type="http://schemas.openxmlformats.org/officeDocument/2006/relationships/hyperlink" Target="zekat.ht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838200</xdr:colOff>
      <xdr:row>3</xdr:row>
      <xdr:rowOff>161925</xdr:rowOff>
    </xdr:to>
    <xdr:pic>
      <xdr:nvPicPr>
        <xdr:cNvPr id="1" name="Picture 32" descr="Anasayfaya dön">
          <a:hlinkClick r:id="rId3"/>
        </xdr:cNvPr>
        <xdr:cNvPicPr preferRelativeResize="1">
          <a:picLocks noChangeAspect="1"/>
        </xdr:cNvPicPr>
      </xdr:nvPicPr>
      <xdr:blipFill>
        <a:blip r:embed="rId1"/>
        <a:stretch>
          <a:fillRect/>
        </a:stretch>
      </xdr:blipFill>
      <xdr:spPr>
        <a:xfrm>
          <a:off x="1619250" y="0"/>
          <a:ext cx="8382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cmb.gov.tr/" TargetMode="External" /><Relationship Id="rId2" Type="http://schemas.openxmlformats.org/officeDocument/2006/relationships/hyperlink" Target="http://www.iab.gov.tr/turkish/veriler.php" TargetMode="External" /><Relationship Id="rId3" Type="http://schemas.openxmlformats.org/officeDocument/2006/relationships/hyperlink" Target="http://www.tcmb.gov.tr/" TargetMode="External" /><Relationship Id="rId4" Type="http://schemas.openxmlformats.org/officeDocument/2006/relationships/hyperlink" Target="http://www.iab.gov.tr/" TargetMode="External" /><Relationship Id="rId5" Type="http://schemas.openxmlformats.org/officeDocument/2006/relationships/comments" Target="../comments1.xml" /><Relationship Id="rId6" Type="http://schemas.openxmlformats.org/officeDocument/2006/relationships/oleObject" Target="../embeddings/oleObject_0_0.bin" /><Relationship Id="rId7" Type="http://schemas.openxmlformats.org/officeDocument/2006/relationships/oleObject" Target="../embeddings/oleObject_0_1.bin" /><Relationship Id="rId8" Type="http://schemas.openxmlformats.org/officeDocument/2006/relationships/oleObject" Target="../embeddings/oleObject_0_2.bin" /><Relationship Id="rId9" Type="http://schemas.openxmlformats.org/officeDocument/2006/relationships/oleObject" Target="../embeddings/oleObject_0_3.bin"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8"/>
  <sheetViews>
    <sheetView showGridLines="0" showRowColHeaders="0" tabSelected="1" workbookViewId="0" topLeftCell="A1">
      <selection activeCell="J15" sqref="J15:K15"/>
    </sheetView>
  </sheetViews>
  <sheetFormatPr defaultColWidth="9.00390625" defaultRowHeight="12.75"/>
  <cols>
    <col min="1" max="1" width="17.00390625" style="1" customWidth="1"/>
    <col min="2" max="2" width="4.25390625" style="2" customWidth="1"/>
    <col min="3" max="3" width="19.625" style="1" customWidth="1"/>
    <col min="4" max="4" width="16.625" style="1" customWidth="1"/>
    <col min="5" max="5" width="4.625" style="1" customWidth="1"/>
    <col min="6" max="6" width="16.00390625" style="3" customWidth="1"/>
    <col min="7" max="7" width="4.625" style="3" customWidth="1"/>
    <col min="8" max="8" width="18.625" style="4" customWidth="1"/>
    <col min="9" max="9" width="3.625" style="1" customWidth="1"/>
    <col min="10" max="10" width="14.25390625" style="5" customWidth="1"/>
    <col min="11" max="12" width="3.75390625" style="1" customWidth="1"/>
    <col min="13" max="13" width="11.75390625" style="1" customWidth="1"/>
    <col min="14" max="16384" width="9.125" style="1" customWidth="1"/>
  </cols>
  <sheetData>
    <row r="1" spans="1:13" ht="12.75" customHeight="1">
      <c r="A1" s="142"/>
      <c r="B1" s="127"/>
      <c r="C1" s="147"/>
      <c r="D1" s="133"/>
      <c r="E1" s="133"/>
      <c r="F1" s="128"/>
      <c r="G1" s="128"/>
      <c r="H1" s="129"/>
      <c r="I1" s="133"/>
      <c r="J1" s="134"/>
      <c r="K1" s="133"/>
      <c r="L1" s="133"/>
      <c r="M1" s="142"/>
    </row>
    <row r="2" spans="1:13" ht="10.5" customHeight="1">
      <c r="A2" s="142"/>
      <c r="B2" s="127"/>
      <c r="C2" s="147"/>
      <c r="D2" s="131"/>
      <c r="E2" s="131"/>
      <c r="F2" s="131"/>
      <c r="G2" s="131"/>
      <c r="H2" s="131"/>
      <c r="I2" s="131"/>
      <c r="J2" s="131"/>
      <c r="K2" s="131"/>
      <c r="L2" s="133"/>
      <c r="M2" s="142"/>
    </row>
    <row r="3" spans="1:13" ht="12.75" customHeight="1">
      <c r="A3" s="142"/>
      <c r="B3" s="127"/>
      <c r="C3" s="147"/>
      <c r="D3" s="133"/>
      <c r="E3" s="133"/>
      <c r="F3" s="128"/>
      <c r="G3" s="128"/>
      <c r="H3" s="129"/>
      <c r="I3" s="133"/>
      <c r="J3" s="134"/>
      <c r="K3" s="133"/>
      <c r="L3" s="133"/>
      <c r="M3" s="142"/>
    </row>
    <row r="4" spans="1:13" ht="13.5" customHeight="1">
      <c r="A4" s="142"/>
      <c r="B4" s="127"/>
      <c r="C4" s="147"/>
      <c r="D4" s="132"/>
      <c r="E4" s="132"/>
      <c r="F4" s="132"/>
      <c r="G4" s="132"/>
      <c r="H4" s="132"/>
      <c r="I4" s="132"/>
      <c r="J4" s="134"/>
      <c r="K4" s="133"/>
      <c r="L4" s="133"/>
      <c r="M4" s="142"/>
    </row>
    <row r="5" spans="1:13" s="8" customFormat="1" ht="12.75" customHeight="1">
      <c r="A5" s="142"/>
      <c r="B5" s="21"/>
      <c r="C5" s="21"/>
      <c r="D5" s="21"/>
      <c r="E5" s="21"/>
      <c r="F5" s="21"/>
      <c r="G5" s="21"/>
      <c r="H5" s="21"/>
      <c r="I5" s="21"/>
      <c r="J5" s="167"/>
      <c r="K5" s="167"/>
      <c r="L5" s="21"/>
      <c r="M5" s="142"/>
    </row>
    <row r="6" spans="1:13" s="7" customFormat="1" ht="37.5" customHeight="1">
      <c r="A6" s="142"/>
      <c r="B6" s="22"/>
      <c r="C6" s="168" t="s">
        <v>93</v>
      </c>
      <c r="D6" s="169"/>
      <c r="E6" s="169"/>
      <c r="F6" s="169"/>
      <c r="G6" s="169"/>
      <c r="H6" s="169"/>
      <c r="I6" s="169"/>
      <c r="J6" s="169"/>
      <c r="K6" s="169"/>
      <c r="L6" s="24"/>
      <c r="M6" s="142"/>
    </row>
    <row r="7" spans="1:13" s="14" customFormat="1" ht="12.75" customHeight="1">
      <c r="A7" s="142"/>
      <c r="B7" s="22"/>
      <c r="C7" s="25"/>
      <c r="D7" s="155" t="s">
        <v>86</v>
      </c>
      <c r="E7" s="155"/>
      <c r="F7" s="155"/>
      <c r="G7" s="155"/>
      <c r="H7" s="155"/>
      <c r="I7" s="155"/>
      <c r="J7" s="23"/>
      <c r="K7" s="23"/>
      <c r="L7" s="24"/>
      <c r="M7" s="142"/>
    </row>
    <row r="8" spans="1:13" s="14" customFormat="1" ht="12.75" customHeight="1">
      <c r="A8" s="142"/>
      <c r="B8" s="22"/>
      <c r="C8" s="25"/>
      <c r="D8" s="23"/>
      <c r="E8" s="23"/>
      <c r="F8" s="175" t="s">
        <v>92</v>
      </c>
      <c r="G8" s="23"/>
      <c r="H8" s="161" t="s">
        <v>84</v>
      </c>
      <c r="I8" s="161"/>
      <c r="J8" s="161"/>
      <c r="K8" s="161"/>
      <c r="L8" s="24"/>
      <c r="M8" s="142"/>
    </row>
    <row r="9" spans="1:13" s="7" customFormat="1" ht="12.75" customHeight="1">
      <c r="A9" s="142"/>
      <c r="B9" s="27"/>
      <c r="C9" s="28"/>
      <c r="D9" s="28"/>
      <c r="E9" s="29"/>
      <c r="F9" s="175"/>
      <c r="G9" s="29"/>
      <c r="H9" s="161"/>
      <c r="I9" s="161"/>
      <c r="J9" s="161"/>
      <c r="K9" s="161"/>
      <c r="L9" s="83"/>
      <c r="M9" s="142"/>
    </row>
    <row r="10" spans="1:13" s="7" customFormat="1" ht="12.75" customHeight="1">
      <c r="A10" s="142"/>
      <c r="B10" s="27"/>
      <c r="C10" s="28"/>
      <c r="D10" s="28"/>
      <c r="E10" s="29"/>
      <c r="F10" s="175"/>
      <c r="G10" s="29"/>
      <c r="H10" s="162" t="s">
        <v>83</v>
      </c>
      <c r="I10" s="162"/>
      <c r="J10" s="162"/>
      <c r="K10" s="162"/>
      <c r="L10" s="83"/>
      <c r="M10" s="142"/>
    </row>
    <row r="11" spans="1:13" ht="12.75" customHeight="1">
      <c r="A11" s="142"/>
      <c r="B11" s="16"/>
      <c r="C11" s="81" t="s">
        <v>1</v>
      </c>
      <c r="D11" s="82" t="s">
        <v>50</v>
      </c>
      <c r="E11" s="30"/>
      <c r="F11" s="175"/>
      <c r="G11" s="18"/>
      <c r="H11" s="114" t="s">
        <v>11</v>
      </c>
      <c r="I11" s="115" t="s">
        <v>14</v>
      </c>
      <c r="J11" s="116">
        <v>88.57</v>
      </c>
      <c r="K11" s="123" t="s">
        <v>98</v>
      </c>
      <c r="L11" s="84" t="s">
        <v>39</v>
      </c>
      <c r="M11" s="142"/>
    </row>
    <row r="12" spans="1:13" ht="12.75" customHeight="1">
      <c r="A12" s="142"/>
      <c r="B12" s="16"/>
      <c r="C12" s="126" t="s">
        <v>68</v>
      </c>
      <c r="D12" s="126" t="s">
        <v>94</v>
      </c>
      <c r="E12" s="33"/>
      <c r="F12" s="175"/>
      <c r="G12" s="18"/>
      <c r="H12" s="114" t="s">
        <v>40</v>
      </c>
      <c r="I12" s="115" t="s">
        <v>14</v>
      </c>
      <c r="J12" s="116">
        <v>2.14</v>
      </c>
      <c r="K12" s="123" t="s">
        <v>98</v>
      </c>
      <c r="L12" s="85" t="s">
        <v>6</v>
      </c>
      <c r="M12" s="142"/>
    </row>
    <row r="13" spans="1:13" ht="12.75" customHeight="1">
      <c r="A13" s="142"/>
      <c r="B13" s="33"/>
      <c r="C13" s="17"/>
      <c r="D13" s="17"/>
      <c r="E13" s="17"/>
      <c r="F13" s="175"/>
      <c r="G13" s="18"/>
      <c r="H13" s="117" t="s">
        <v>13</v>
      </c>
      <c r="I13" s="118"/>
      <c r="J13" s="116">
        <v>1.67</v>
      </c>
      <c r="K13" s="123" t="s">
        <v>98</v>
      </c>
      <c r="L13" s="64"/>
      <c r="M13" s="142"/>
    </row>
    <row r="14" spans="1:13" ht="12.75" customHeight="1">
      <c r="A14" s="142"/>
      <c r="B14" s="33"/>
      <c r="C14" s="137" t="s">
        <v>96</v>
      </c>
      <c r="D14" s="135">
        <v>40797</v>
      </c>
      <c r="E14" s="17"/>
      <c r="F14" s="175"/>
      <c r="G14" s="18"/>
      <c r="H14" s="114" t="s">
        <v>63</v>
      </c>
      <c r="I14" s="118"/>
      <c r="J14" s="119">
        <v>2.4</v>
      </c>
      <c r="K14" s="123" t="s">
        <v>98</v>
      </c>
      <c r="L14" s="86"/>
      <c r="M14" s="142"/>
    </row>
    <row r="15" spans="1:13" ht="12.75" customHeight="1">
      <c r="A15" s="142"/>
      <c r="B15" s="33"/>
      <c r="C15" s="138" t="s">
        <v>97</v>
      </c>
      <c r="D15" s="136" t="s">
        <v>95</v>
      </c>
      <c r="E15" s="34"/>
      <c r="F15" s="26"/>
      <c r="G15" s="32"/>
      <c r="H15" s="163" t="s">
        <v>85</v>
      </c>
      <c r="I15" s="163"/>
      <c r="J15" s="163" t="s">
        <v>2</v>
      </c>
      <c r="K15" s="163"/>
      <c r="L15" s="36"/>
      <c r="M15" s="142"/>
    </row>
    <row r="16" spans="1:13" ht="12.75" customHeight="1">
      <c r="A16" s="142"/>
      <c r="B16" s="33"/>
      <c r="C16" s="35"/>
      <c r="D16" s="34"/>
      <c r="E16" s="160"/>
      <c r="F16" s="160"/>
      <c r="G16" s="32"/>
      <c r="H16" s="164"/>
      <c r="I16" s="164"/>
      <c r="J16" s="37"/>
      <c r="K16" s="34"/>
      <c r="L16" s="36"/>
      <c r="M16" s="142"/>
    </row>
    <row r="17" spans="1:13" s="9" customFormat="1" ht="12.75" customHeight="1">
      <c r="A17" s="142"/>
      <c r="B17" s="33"/>
      <c r="C17" s="35"/>
      <c r="D17" s="34"/>
      <c r="E17" s="160"/>
      <c r="F17" s="160"/>
      <c r="G17" s="32"/>
      <c r="H17" s="31"/>
      <c r="I17" s="34"/>
      <c r="J17" s="37"/>
      <c r="K17" s="34"/>
      <c r="L17" s="36"/>
      <c r="M17" s="142"/>
    </row>
    <row r="18" spans="1:13" ht="32.25">
      <c r="A18" s="142"/>
      <c r="B18" s="150" t="s">
        <v>89</v>
      </c>
      <c r="C18" s="150"/>
      <c r="D18" s="79" t="s">
        <v>87</v>
      </c>
      <c r="E18" s="79" t="s">
        <v>50</v>
      </c>
      <c r="F18" s="79" t="s">
        <v>88</v>
      </c>
      <c r="G18" s="80" t="s">
        <v>15</v>
      </c>
      <c r="H18" s="56" t="s">
        <v>43</v>
      </c>
      <c r="I18" s="57" t="s">
        <v>15</v>
      </c>
      <c r="J18" s="58" t="s">
        <v>12</v>
      </c>
      <c r="K18" s="57" t="s">
        <v>15</v>
      </c>
      <c r="L18" s="59"/>
      <c r="M18" s="142"/>
    </row>
    <row r="19" spans="1:17" ht="12.75">
      <c r="A19" s="142"/>
      <c r="B19" s="38" t="s">
        <v>8</v>
      </c>
      <c r="C19" s="39" t="s">
        <v>17</v>
      </c>
      <c r="D19" s="34" t="s">
        <v>41</v>
      </c>
      <c r="E19" s="17"/>
      <c r="F19" s="120">
        <v>0</v>
      </c>
      <c r="G19" s="121" t="s">
        <v>3</v>
      </c>
      <c r="H19" s="60">
        <f>F19*J11</f>
        <v>0</v>
      </c>
      <c r="I19" s="61" t="s">
        <v>66</v>
      </c>
      <c r="J19" s="62">
        <f>H19/J11</f>
        <v>0</v>
      </c>
      <c r="K19" s="63" t="s">
        <v>3</v>
      </c>
      <c r="L19" s="64"/>
      <c r="M19" s="142"/>
      <c r="N19" s="6"/>
      <c r="O19" s="6"/>
      <c r="P19" s="10"/>
      <c r="Q19" s="11"/>
    </row>
    <row r="20" spans="1:17" ht="12.75">
      <c r="A20" s="142"/>
      <c r="B20" s="38" t="s">
        <v>9</v>
      </c>
      <c r="C20" s="39" t="s">
        <v>18</v>
      </c>
      <c r="D20" s="34" t="s">
        <v>42</v>
      </c>
      <c r="E20" s="17"/>
      <c r="F20" s="120">
        <v>0</v>
      </c>
      <c r="G20" s="15" t="s">
        <v>3</v>
      </c>
      <c r="H20" s="60">
        <f>F20*J12</f>
        <v>0</v>
      </c>
      <c r="I20" s="61" t="s">
        <v>66</v>
      </c>
      <c r="J20" s="62">
        <f>H20/J11</f>
        <v>0</v>
      </c>
      <c r="K20" s="63" t="s">
        <v>3</v>
      </c>
      <c r="L20" s="65"/>
      <c r="M20" s="142"/>
      <c r="N20" s="6"/>
      <c r="O20" s="6"/>
      <c r="P20" s="10"/>
      <c r="Q20" s="11"/>
    </row>
    <row r="21" spans="1:17" ht="12">
      <c r="A21" s="142"/>
      <c r="B21" s="38" t="s">
        <v>10</v>
      </c>
      <c r="C21" s="40" t="s">
        <v>22</v>
      </c>
      <c r="D21" s="34" t="s">
        <v>16</v>
      </c>
      <c r="E21" s="17"/>
      <c r="F21" s="122">
        <v>0</v>
      </c>
      <c r="G21" s="123" t="s">
        <v>7</v>
      </c>
      <c r="H21" s="60">
        <f>F21*J13</f>
        <v>0</v>
      </c>
      <c r="I21" s="61" t="s">
        <v>66</v>
      </c>
      <c r="J21" s="62">
        <f>H21/J11</f>
        <v>0</v>
      </c>
      <c r="K21" s="63" t="s">
        <v>3</v>
      </c>
      <c r="L21" s="64"/>
      <c r="M21" s="142"/>
      <c r="N21" s="6"/>
      <c r="O21" s="6"/>
      <c r="P21" s="10"/>
      <c r="Q21" s="11"/>
    </row>
    <row r="22" spans="1:17" ht="12">
      <c r="A22" s="142"/>
      <c r="B22" s="38"/>
      <c r="C22" s="40"/>
      <c r="D22" s="34" t="s">
        <v>64</v>
      </c>
      <c r="E22" s="17"/>
      <c r="F22" s="122">
        <v>0</v>
      </c>
      <c r="G22" s="123" t="s">
        <v>65</v>
      </c>
      <c r="H22" s="60">
        <f>F22*J14</f>
        <v>0</v>
      </c>
      <c r="I22" s="61" t="s">
        <v>66</v>
      </c>
      <c r="J22" s="62">
        <f>H22/J11</f>
        <v>0</v>
      </c>
      <c r="K22" s="63" t="s">
        <v>3</v>
      </c>
      <c r="L22" s="64"/>
      <c r="M22" s="142"/>
      <c r="N22" s="6"/>
      <c r="O22" s="6"/>
      <c r="P22" s="10"/>
      <c r="Q22" s="11"/>
    </row>
    <row r="23" spans="1:17" ht="12">
      <c r="A23" s="142"/>
      <c r="B23" s="38"/>
      <c r="C23" s="40"/>
      <c r="D23" s="34" t="s">
        <v>21</v>
      </c>
      <c r="E23" s="17"/>
      <c r="F23" s="122">
        <v>0</v>
      </c>
      <c r="G23" s="123" t="s">
        <v>98</v>
      </c>
      <c r="H23" s="60">
        <f>F23*L12</f>
        <v>0</v>
      </c>
      <c r="I23" s="61" t="s">
        <v>66</v>
      </c>
      <c r="J23" s="62">
        <f>H23/J11</f>
        <v>0</v>
      </c>
      <c r="K23" s="63" t="s">
        <v>3</v>
      </c>
      <c r="L23" s="64"/>
      <c r="M23" s="142"/>
      <c r="N23" s="9"/>
      <c r="O23" s="9"/>
      <c r="P23" s="9"/>
      <c r="Q23" s="9"/>
    </row>
    <row r="24" spans="1:17" ht="12">
      <c r="A24" s="142"/>
      <c r="B24" s="38" t="s">
        <v>36</v>
      </c>
      <c r="C24" s="40" t="s">
        <v>23</v>
      </c>
      <c r="D24" s="34" t="s">
        <v>16</v>
      </c>
      <c r="E24" s="17"/>
      <c r="F24" s="122">
        <v>0</v>
      </c>
      <c r="G24" s="123" t="s">
        <v>7</v>
      </c>
      <c r="H24" s="60">
        <f>F24*J13</f>
        <v>0</v>
      </c>
      <c r="I24" s="61" t="s">
        <v>66</v>
      </c>
      <c r="J24" s="62">
        <f>H24/J11</f>
        <v>0</v>
      </c>
      <c r="K24" s="63" t="s">
        <v>3</v>
      </c>
      <c r="L24" s="66"/>
      <c r="M24" s="142"/>
      <c r="N24" s="6"/>
      <c r="O24" s="6"/>
      <c r="P24" s="12"/>
      <c r="Q24" s="13"/>
    </row>
    <row r="25" spans="1:17" ht="12.75">
      <c r="A25" s="142"/>
      <c r="B25" s="38"/>
      <c r="C25" s="41"/>
      <c r="D25" s="34" t="s">
        <v>64</v>
      </c>
      <c r="E25" s="17"/>
      <c r="F25" s="122">
        <v>0</v>
      </c>
      <c r="G25" s="123" t="s">
        <v>65</v>
      </c>
      <c r="H25" s="60">
        <f>F25*J14</f>
        <v>0</v>
      </c>
      <c r="I25" s="61" t="s">
        <v>66</v>
      </c>
      <c r="J25" s="62">
        <f>H25/J11</f>
        <v>0</v>
      </c>
      <c r="K25" s="63" t="s">
        <v>3</v>
      </c>
      <c r="L25" s="66"/>
      <c r="M25" s="142"/>
      <c r="N25" s="6"/>
      <c r="O25" s="6"/>
      <c r="P25" s="12"/>
      <c r="Q25" s="13"/>
    </row>
    <row r="26" spans="1:17" ht="12.75">
      <c r="A26" s="142"/>
      <c r="B26" s="38"/>
      <c r="C26" s="41"/>
      <c r="D26" s="34" t="s">
        <v>21</v>
      </c>
      <c r="E26" s="17"/>
      <c r="F26" s="122">
        <v>0</v>
      </c>
      <c r="G26" s="123" t="s">
        <v>98</v>
      </c>
      <c r="H26" s="60">
        <f>F26*L12</f>
        <v>0</v>
      </c>
      <c r="I26" s="61" t="s">
        <v>66</v>
      </c>
      <c r="J26" s="62">
        <f>H26/J11</f>
        <v>0</v>
      </c>
      <c r="K26" s="63" t="s">
        <v>3</v>
      </c>
      <c r="L26" s="66"/>
      <c r="M26" s="142"/>
      <c r="N26" s="6"/>
      <c r="O26" s="6"/>
      <c r="P26" s="12"/>
      <c r="Q26" s="13"/>
    </row>
    <row r="27" spans="1:17" ht="12.75">
      <c r="A27" s="142"/>
      <c r="B27" s="38" t="s">
        <v>37</v>
      </c>
      <c r="C27" s="39" t="s">
        <v>53</v>
      </c>
      <c r="D27" s="34" t="s">
        <v>25</v>
      </c>
      <c r="E27" s="17"/>
      <c r="F27" s="122">
        <v>0</v>
      </c>
      <c r="G27" s="123" t="s">
        <v>98</v>
      </c>
      <c r="H27" s="60">
        <f>F27*L12</f>
        <v>0</v>
      </c>
      <c r="I27" s="61" t="s">
        <v>66</v>
      </c>
      <c r="J27" s="62">
        <f>H27/J11</f>
        <v>0</v>
      </c>
      <c r="K27" s="63" t="s">
        <v>3</v>
      </c>
      <c r="L27" s="64"/>
      <c r="M27" s="142"/>
      <c r="N27" s="6"/>
      <c r="O27" s="6"/>
      <c r="P27" s="12"/>
      <c r="Q27" s="13"/>
    </row>
    <row r="28" spans="1:17" ht="12.75" thickBot="1">
      <c r="A28" s="142"/>
      <c r="B28" s="38"/>
      <c r="C28" s="34"/>
      <c r="D28" s="34" t="s">
        <v>26</v>
      </c>
      <c r="E28" s="17"/>
      <c r="F28" s="122">
        <v>0</v>
      </c>
      <c r="G28" s="123" t="s">
        <v>98</v>
      </c>
      <c r="H28" s="60">
        <f>F28*L12</f>
        <v>0</v>
      </c>
      <c r="I28" s="61" t="s">
        <v>66</v>
      </c>
      <c r="J28" s="62">
        <f>H28/J11</f>
        <v>0</v>
      </c>
      <c r="K28" s="63" t="s">
        <v>3</v>
      </c>
      <c r="L28" s="64"/>
      <c r="M28" s="143"/>
      <c r="N28" s="6"/>
      <c r="O28" s="6"/>
      <c r="P28" s="12"/>
      <c r="Q28" s="13"/>
    </row>
    <row r="29" spans="1:13" ht="12.75" thickTop="1">
      <c r="A29" s="142"/>
      <c r="B29" s="40"/>
      <c r="C29" s="34"/>
      <c r="D29" s="34" t="s">
        <v>27</v>
      </c>
      <c r="E29" s="17"/>
      <c r="F29" s="122">
        <v>0</v>
      </c>
      <c r="G29" s="123" t="s">
        <v>98</v>
      </c>
      <c r="H29" s="60">
        <f>F29*L12</f>
        <v>0</v>
      </c>
      <c r="I29" s="61" t="s">
        <v>66</v>
      </c>
      <c r="J29" s="62">
        <f>H29/J11</f>
        <v>0</v>
      </c>
      <c r="K29" s="63" t="s">
        <v>3</v>
      </c>
      <c r="L29" s="64"/>
      <c r="M29" s="153" t="s">
        <v>72</v>
      </c>
    </row>
    <row r="30" spans="1:13" ht="13.5" thickBot="1">
      <c r="A30" s="142"/>
      <c r="B30" s="38" t="s">
        <v>38</v>
      </c>
      <c r="C30" s="39" t="s">
        <v>24</v>
      </c>
      <c r="D30" s="34" t="s">
        <v>62</v>
      </c>
      <c r="E30" s="15">
        <v>0</v>
      </c>
      <c r="F30" s="122">
        <v>0</v>
      </c>
      <c r="G30" s="123" t="s">
        <v>98</v>
      </c>
      <c r="H30" s="60">
        <f>F30*L12</f>
        <v>0</v>
      </c>
      <c r="I30" s="61" t="s">
        <v>66</v>
      </c>
      <c r="J30" s="62">
        <f>H30/J11</f>
        <v>0</v>
      </c>
      <c r="K30" s="63" t="s">
        <v>3</v>
      </c>
      <c r="L30" s="64"/>
      <c r="M30" s="154"/>
    </row>
    <row r="31" spans="1:13" ht="13.5" thickTop="1">
      <c r="A31" s="142"/>
      <c r="B31" s="38"/>
      <c r="C31" s="41" t="s">
        <v>48</v>
      </c>
      <c r="D31" s="34" t="s">
        <v>57</v>
      </c>
      <c r="E31" s="15">
        <v>0</v>
      </c>
      <c r="F31" s="122">
        <v>0</v>
      </c>
      <c r="G31" s="123" t="s">
        <v>98</v>
      </c>
      <c r="H31" s="60">
        <f>F31*L12</f>
        <v>0</v>
      </c>
      <c r="I31" s="61" t="s">
        <v>66</v>
      </c>
      <c r="J31" s="62">
        <f>H31/J11</f>
        <v>0</v>
      </c>
      <c r="K31" s="63" t="s">
        <v>3</v>
      </c>
      <c r="L31" s="64"/>
      <c r="M31" s="144"/>
    </row>
    <row r="32" spans="1:13" ht="12.75">
      <c r="A32" s="142"/>
      <c r="B32" s="38"/>
      <c r="C32" s="41" t="s">
        <v>49</v>
      </c>
      <c r="D32" s="34" t="s">
        <v>58</v>
      </c>
      <c r="E32" s="15">
        <v>0</v>
      </c>
      <c r="F32" s="122">
        <v>0</v>
      </c>
      <c r="G32" s="123" t="s">
        <v>98</v>
      </c>
      <c r="H32" s="60">
        <f>F32*L12</f>
        <v>0</v>
      </c>
      <c r="I32" s="61" t="s">
        <v>66</v>
      </c>
      <c r="J32" s="62">
        <f>H32/J11</f>
        <v>0</v>
      </c>
      <c r="K32" s="63" t="s">
        <v>3</v>
      </c>
      <c r="L32" s="64"/>
      <c r="M32" s="142"/>
    </row>
    <row r="33" spans="1:13" ht="12">
      <c r="A33" s="142"/>
      <c r="B33" s="40"/>
      <c r="C33" s="34"/>
      <c r="D33" s="34" t="s">
        <v>59</v>
      </c>
      <c r="E33" s="15">
        <v>0</v>
      </c>
      <c r="F33" s="122">
        <v>0</v>
      </c>
      <c r="G33" s="123" t="s">
        <v>98</v>
      </c>
      <c r="H33" s="60">
        <f>F33*L12</f>
        <v>0</v>
      </c>
      <c r="I33" s="61" t="s">
        <v>66</v>
      </c>
      <c r="J33" s="62">
        <f>H33/J11</f>
        <v>0</v>
      </c>
      <c r="K33" s="63" t="s">
        <v>3</v>
      </c>
      <c r="L33" s="64"/>
      <c r="M33" s="142"/>
    </row>
    <row r="34" spans="1:13" ht="12">
      <c r="A34" s="142"/>
      <c r="B34" s="40"/>
      <c r="C34" s="34"/>
      <c r="D34" s="34" t="s">
        <v>60</v>
      </c>
      <c r="E34" s="15">
        <v>0</v>
      </c>
      <c r="F34" s="122">
        <v>0</v>
      </c>
      <c r="G34" s="123" t="s">
        <v>98</v>
      </c>
      <c r="H34" s="60">
        <f>F34*L12</f>
        <v>0</v>
      </c>
      <c r="I34" s="61" t="s">
        <v>66</v>
      </c>
      <c r="J34" s="62">
        <f>H34/J11</f>
        <v>0</v>
      </c>
      <c r="K34" s="63" t="s">
        <v>3</v>
      </c>
      <c r="L34" s="64"/>
      <c r="M34" s="142"/>
    </row>
    <row r="35" spans="1:13" ht="12">
      <c r="A35" s="142"/>
      <c r="B35" s="40"/>
      <c r="C35" s="34"/>
      <c r="D35" s="34" t="s">
        <v>61</v>
      </c>
      <c r="E35" s="15">
        <v>0</v>
      </c>
      <c r="F35" s="122">
        <v>0</v>
      </c>
      <c r="G35" s="123" t="s">
        <v>98</v>
      </c>
      <c r="H35" s="60">
        <f>F35*L12</f>
        <v>0</v>
      </c>
      <c r="I35" s="61" t="s">
        <v>66</v>
      </c>
      <c r="J35" s="62">
        <f>H35/J11</f>
        <v>0</v>
      </c>
      <c r="K35" s="63" t="s">
        <v>3</v>
      </c>
      <c r="L35" s="64"/>
      <c r="M35" s="142"/>
    </row>
    <row r="36" spans="1:13" ht="12">
      <c r="A36" s="142"/>
      <c r="B36" s="38" t="s">
        <v>54</v>
      </c>
      <c r="C36" s="40" t="s">
        <v>28</v>
      </c>
      <c r="D36" s="34" t="s">
        <v>45</v>
      </c>
      <c r="E36" s="15">
        <v>0</v>
      </c>
      <c r="F36" s="122">
        <v>0</v>
      </c>
      <c r="G36" s="123" t="s">
        <v>98</v>
      </c>
      <c r="H36" s="60" t="str">
        <f>IF(F36&lt;(96*J11),"0",F36*1)</f>
        <v>0</v>
      </c>
      <c r="I36" s="61" t="s">
        <v>66</v>
      </c>
      <c r="J36" s="62">
        <f>H36/J11</f>
        <v>0</v>
      </c>
      <c r="K36" s="63" t="s">
        <v>3</v>
      </c>
      <c r="L36" s="64"/>
      <c r="M36" s="142"/>
    </row>
    <row r="37" spans="1:13" ht="12">
      <c r="A37" s="142"/>
      <c r="B37" s="38"/>
      <c r="C37" s="34" t="s">
        <v>48</v>
      </c>
      <c r="D37" s="34" t="s">
        <v>46</v>
      </c>
      <c r="E37" s="15">
        <v>0</v>
      </c>
      <c r="F37" s="122">
        <v>0</v>
      </c>
      <c r="G37" s="123" t="s">
        <v>98</v>
      </c>
      <c r="H37" s="60" t="str">
        <f>IF(F37&lt;(96*J11),"0",F37*1)</f>
        <v>0</v>
      </c>
      <c r="I37" s="61" t="s">
        <v>66</v>
      </c>
      <c r="J37" s="62">
        <f>H37/J11</f>
        <v>0</v>
      </c>
      <c r="K37" s="63" t="s">
        <v>3</v>
      </c>
      <c r="L37" s="64"/>
      <c r="M37" s="142"/>
    </row>
    <row r="38" spans="1:13" ht="12">
      <c r="A38" s="142"/>
      <c r="B38" s="38"/>
      <c r="C38" s="34" t="s">
        <v>49</v>
      </c>
      <c r="D38" s="34" t="s">
        <v>47</v>
      </c>
      <c r="E38" s="15">
        <v>0</v>
      </c>
      <c r="F38" s="122">
        <v>0</v>
      </c>
      <c r="G38" s="123" t="s">
        <v>98</v>
      </c>
      <c r="H38" s="60" t="str">
        <f>IF(F38&lt;(96*J11),"0",F38*1)</f>
        <v>0</v>
      </c>
      <c r="I38" s="61" t="s">
        <v>66</v>
      </c>
      <c r="J38" s="62">
        <f>H38/J11</f>
        <v>0</v>
      </c>
      <c r="K38" s="63" t="s">
        <v>3</v>
      </c>
      <c r="L38" s="64"/>
      <c r="M38" s="142"/>
    </row>
    <row r="39" spans="1:13" ht="12.75">
      <c r="A39" s="142"/>
      <c r="B39" s="38" t="s">
        <v>55</v>
      </c>
      <c r="C39" s="39" t="s">
        <v>19</v>
      </c>
      <c r="D39" s="34"/>
      <c r="E39" s="17"/>
      <c r="F39" s="122">
        <v>0</v>
      </c>
      <c r="G39" s="123" t="s">
        <v>98</v>
      </c>
      <c r="H39" s="60">
        <f>F39*L12</f>
        <v>0</v>
      </c>
      <c r="I39" s="61" t="s">
        <v>66</v>
      </c>
      <c r="J39" s="62">
        <f>H39/J11</f>
        <v>0</v>
      </c>
      <c r="K39" s="63" t="s">
        <v>3</v>
      </c>
      <c r="L39" s="64"/>
      <c r="M39" s="142"/>
    </row>
    <row r="40" spans="1:13" ht="12">
      <c r="A40" s="142"/>
      <c r="B40" s="38"/>
      <c r="C40" s="34"/>
      <c r="D40" s="34"/>
      <c r="E40" s="17"/>
      <c r="F40" s="42"/>
      <c r="G40" s="18"/>
      <c r="H40" s="67" t="s">
        <v>4</v>
      </c>
      <c r="I40" s="63"/>
      <c r="J40" s="68">
        <f>SUM(J19:J39)</f>
        <v>0</v>
      </c>
      <c r="K40" s="69" t="s">
        <v>3</v>
      </c>
      <c r="L40" s="64"/>
      <c r="M40" s="142"/>
    </row>
    <row r="41" spans="1:13" ht="12">
      <c r="A41" s="142"/>
      <c r="B41" s="43"/>
      <c r="C41" s="34"/>
      <c r="D41" s="43" t="s">
        <v>35</v>
      </c>
      <c r="E41" s="17"/>
      <c r="F41" s="124">
        <v>0</v>
      </c>
      <c r="G41" s="123" t="s">
        <v>98</v>
      </c>
      <c r="H41" s="70">
        <f>F41*L12</f>
        <v>0</v>
      </c>
      <c r="I41" s="61" t="s">
        <v>66</v>
      </c>
      <c r="J41" s="62">
        <f>H41/J11</f>
        <v>0</v>
      </c>
      <c r="K41" s="63" t="s">
        <v>3</v>
      </c>
      <c r="L41" s="64"/>
      <c r="M41" s="142"/>
    </row>
    <row r="42" spans="1:13" ht="12">
      <c r="A42" s="142"/>
      <c r="B42" s="43"/>
      <c r="C42" s="34"/>
      <c r="D42" s="43" t="s">
        <v>29</v>
      </c>
      <c r="E42" s="17"/>
      <c r="F42" s="124">
        <v>0</v>
      </c>
      <c r="G42" s="123" t="s">
        <v>98</v>
      </c>
      <c r="H42" s="70">
        <f>F42*L12</f>
        <v>0</v>
      </c>
      <c r="I42" s="61" t="s">
        <v>66</v>
      </c>
      <c r="J42" s="62">
        <f>H42/J11</f>
        <v>0</v>
      </c>
      <c r="K42" s="63" t="s">
        <v>3</v>
      </c>
      <c r="L42" s="64"/>
      <c r="M42" s="142"/>
    </row>
    <row r="43" spans="1:13" ht="12">
      <c r="A43" s="142"/>
      <c r="B43" s="43"/>
      <c r="C43" s="34"/>
      <c r="D43" s="45" t="s">
        <v>30</v>
      </c>
      <c r="E43" s="17"/>
      <c r="F43" s="125">
        <f>F41+F42</f>
        <v>0</v>
      </c>
      <c r="G43" s="123" t="s">
        <v>98</v>
      </c>
      <c r="H43" s="70">
        <f>H41+H42</f>
        <v>0</v>
      </c>
      <c r="I43" s="61" t="s">
        <v>66</v>
      </c>
      <c r="J43" s="68">
        <f>J41+J42</f>
        <v>0</v>
      </c>
      <c r="K43" s="69" t="s">
        <v>3</v>
      </c>
      <c r="L43" s="64"/>
      <c r="M43" s="142"/>
    </row>
    <row r="44" spans="1:13" ht="12">
      <c r="A44" s="142"/>
      <c r="B44" s="43"/>
      <c r="C44" s="34"/>
      <c r="D44" s="34"/>
      <c r="E44" s="17"/>
      <c r="F44" s="42"/>
      <c r="G44" s="18"/>
      <c r="H44" s="71" t="s">
        <v>5</v>
      </c>
      <c r="I44" s="64"/>
      <c r="J44" s="68">
        <f>J40-J43</f>
        <v>0</v>
      </c>
      <c r="K44" s="69" t="s">
        <v>3</v>
      </c>
      <c r="L44" s="64"/>
      <c r="M44" s="142"/>
    </row>
    <row r="45" spans="1:13" ht="12">
      <c r="A45" s="142"/>
      <c r="B45" s="43"/>
      <c r="C45" s="34"/>
      <c r="D45" s="44"/>
      <c r="E45" s="46"/>
      <c r="F45" s="18"/>
      <c r="G45" s="46"/>
      <c r="H45" s="71"/>
      <c r="I45" s="71"/>
      <c r="J45" s="68">
        <f>J44/40</f>
        <v>0</v>
      </c>
      <c r="K45" s="69" t="s">
        <v>3</v>
      </c>
      <c r="L45" s="64"/>
      <c r="M45" s="142"/>
    </row>
    <row r="46" spans="1:13" ht="12">
      <c r="A46" s="142"/>
      <c r="B46" s="43"/>
      <c r="C46" s="40"/>
      <c r="D46" s="172" t="s">
        <v>0</v>
      </c>
      <c r="E46" s="64"/>
      <c r="F46" s="77" t="s">
        <v>51</v>
      </c>
      <c r="G46" s="32"/>
      <c r="H46" s="72" t="s">
        <v>56</v>
      </c>
      <c r="I46" s="64"/>
      <c r="J46" s="73">
        <f>IF(E30&gt;=1,J30/L11*(E30-1),0)</f>
        <v>0</v>
      </c>
      <c r="K46" s="63" t="s">
        <v>3</v>
      </c>
      <c r="L46" s="64"/>
      <c r="M46" s="142"/>
    </row>
    <row r="47" spans="1:13" ht="12">
      <c r="A47" s="142"/>
      <c r="B47" s="43"/>
      <c r="C47" s="34"/>
      <c r="D47" s="172"/>
      <c r="E47" s="64"/>
      <c r="F47" s="77"/>
      <c r="G47" s="32"/>
      <c r="H47" s="72" t="s">
        <v>57</v>
      </c>
      <c r="I47" s="74"/>
      <c r="J47" s="73">
        <f>IF(E31&gt;=1,J31/L11*(E31-1),0)</f>
        <v>0</v>
      </c>
      <c r="K47" s="63" t="s">
        <v>3</v>
      </c>
      <c r="L47" s="64"/>
      <c r="M47" s="142"/>
    </row>
    <row r="48" spans="1:13" ht="12">
      <c r="A48" s="142"/>
      <c r="B48" s="43"/>
      <c r="C48" s="34"/>
      <c r="D48" s="172"/>
      <c r="E48" s="64"/>
      <c r="F48" s="72"/>
      <c r="G48" s="32"/>
      <c r="H48" s="72" t="s">
        <v>58</v>
      </c>
      <c r="I48" s="74"/>
      <c r="J48" s="73">
        <f>IF(E32&gt;=1,J32/L11*(E32-1),0)</f>
        <v>0</v>
      </c>
      <c r="K48" s="63" t="s">
        <v>3</v>
      </c>
      <c r="L48" s="64"/>
      <c r="M48" s="142"/>
    </row>
    <row r="49" spans="1:13" ht="12">
      <c r="A49" s="142"/>
      <c r="B49" s="43"/>
      <c r="C49" s="171" t="s">
        <v>99</v>
      </c>
      <c r="D49" s="171"/>
      <c r="E49" s="17"/>
      <c r="F49" s="47"/>
      <c r="G49" s="32"/>
      <c r="H49" s="72" t="s">
        <v>59</v>
      </c>
      <c r="I49" s="74"/>
      <c r="J49" s="73">
        <f>IF(E33&gt;=1,J33/L11*(E33-1),0)</f>
        <v>0</v>
      </c>
      <c r="K49" s="63" t="s">
        <v>3</v>
      </c>
      <c r="L49" s="64"/>
      <c r="M49" s="142"/>
    </row>
    <row r="50" spans="1:13" ht="12">
      <c r="A50" s="142"/>
      <c r="B50" s="43"/>
      <c r="C50" s="171"/>
      <c r="D50" s="171"/>
      <c r="E50" s="17"/>
      <c r="F50" s="47"/>
      <c r="G50" s="32"/>
      <c r="H50" s="72" t="s">
        <v>60</v>
      </c>
      <c r="I50" s="74"/>
      <c r="J50" s="73">
        <f>IF(E34&gt;=1,J34/L11*(E34-1),0)</f>
        <v>0</v>
      </c>
      <c r="K50" s="63" t="s">
        <v>3</v>
      </c>
      <c r="L50" s="64"/>
      <c r="M50" s="142"/>
    </row>
    <row r="51" spans="1:13" ht="12">
      <c r="A51" s="142"/>
      <c r="B51" s="43"/>
      <c r="C51" s="171"/>
      <c r="D51" s="171"/>
      <c r="E51" s="17"/>
      <c r="F51" s="47"/>
      <c r="G51" s="32"/>
      <c r="H51" s="72" t="s">
        <v>61</v>
      </c>
      <c r="I51" s="74"/>
      <c r="J51" s="73">
        <f>IF(E35&gt;=1,J35/L11*(E35-1),0)</f>
        <v>0</v>
      </c>
      <c r="K51" s="63" t="s">
        <v>3</v>
      </c>
      <c r="L51" s="64"/>
      <c r="M51" s="142"/>
    </row>
    <row r="52" spans="1:13" ht="12">
      <c r="A52" s="142"/>
      <c r="B52" s="43"/>
      <c r="C52" s="171"/>
      <c r="D52" s="171"/>
      <c r="E52" s="17"/>
      <c r="F52" s="78" t="s">
        <v>52</v>
      </c>
      <c r="G52" s="32"/>
      <c r="H52" s="72" t="s">
        <v>45</v>
      </c>
      <c r="I52" s="74"/>
      <c r="J52" s="73">
        <f>IF(E36&gt;=1,J36/L11*(E36-1),0)</f>
        <v>0</v>
      </c>
      <c r="K52" s="63" t="s">
        <v>3</v>
      </c>
      <c r="L52" s="64"/>
      <c r="M52" s="142"/>
    </row>
    <row r="53" spans="1:13" ht="12">
      <c r="A53" s="142"/>
      <c r="B53" s="43"/>
      <c r="C53" s="171"/>
      <c r="D53" s="171"/>
      <c r="E53" s="17"/>
      <c r="F53" s="47"/>
      <c r="G53" s="32"/>
      <c r="H53" s="72" t="s">
        <v>46</v>
      </c>
      <c r="I53" s="74"/>
      <c r="J53" s="73">
        <f>IF(E37&gt;=1,J37/L11*(E37-1),0)</f>
        <v>0</v>
      </c>
      <c r="K53" s="63" t="s">
        <v>3</v>
      </c>
      <c r="L53" s="64"/>
      <c r="M53" s="142"/>
    </row>
    <row r="54" spans="1:13" ht="12">
      <c r="A54" s="142"/>
      <c r="B54" s="43"/>
      <c r="C54" s="34"/>
      <c r="D54" s="34"/>
      <c r="E54" s="17"/>
      <c r="F54" s="47"/>
      <c r="G54" s="32"/>
      <c r="H54" s="72" t="s">
        <v>47</v>
      </c>
      <c r="I54" s="74"/>
      <c r="J54" s="73">
        <f>IF(E38&gt;=1,J38/L11*(E38-1),0)</f>
        <v>0</v>
      </c>
      <c r="K54" s="63" t="s">
        <v>3</v>
      </c>
      <c r="L54" s="64"/>
      <c r="M54" s="142"/>
    </row>
    <row r="55" spans="1:13" ht="12">
      <c r="A55" s="142"/>
      <c r="B55" s="16"/>
      <c r="C55" s="17"/>
      <c r="D55" s="17"/>
      <c r="E55" s="17"/>
      <c r="F55" s="32"/>
      <c r="G55" s="32"/>
      <c r="H55" s="60"/>
      <c r="I55" s="64"/>
      <c r="J55" s="75">
        <f>SUM(J45:J54)</f>
        <v>0</v>
      </c>
      <c r="K55" s="76" t="s">
        <v>3</v>
      </c>
      <c r="L55" s="64"/>
      <c r="M55" s="142"/>
    </row>
    <row r="56" spans="1:13" s="9" customFormat="1" ht="12">
      <c r="A56" s="142"/>
      <c r="B56" s="16"/>
      <c r="C56" s="17"/>
      <c r="D56" s="17"/>
      <c r="E56" s="17"/>
      <c r="F56" s="32"/>
      <c r="G56" s="32"/>
      <c r="H56" s="60"/>
      <c r="I56" s="64"/>
      <c r="J56" s="75"/>
      <c r="K56" s="76"/>
      <c r="L56" s="64"/>
      <c r="M56" s="142"/>
    </row>
    <row r="57" spans="1:13" ht="12" customHeight="1">
      <c r="A57" s="142"/>
      <c r="B57" s="16"/>
      <c r="C57" s="33"/>
      <c r="D57" s="33"/>
      <c r="E57" s="33"/>
      <c r="F57" s="33"/>
      <c r="G57" s="32"/>
      <c r="H57" s="174" t="s">
        <v>72</v>
      </c>
      <c r="I57" s="64"/>
      <c r="J57" s="75"/>
      <c r="K57" s="76"/>
      <c r="L57" s="64"/>
      <c r="M57" s="142"/>
    </row>
    <row r="58" spans="1:13" ht="12.75" customHeight="1">
      <c r="A58" s="142"/>
      <c r="B58" s="16"/>
      <c r="C58" s="33"/>
      <c r="D58" s="33"/>
      <c r="E58" s="33"/>
      <c r="F58" s="33"/>
      <c r="G58" s="32"/>
      <c r="H58" s="174"/>
      <c r="I58" s="64"/>
      <c r="J58" s="75"/>
      <c r="K58" s="76"/>
      <c r="L58" s="64"/>
      <c r="M58" s="142"/>
    </row>
    <row r="59" spans="1:13" ht="12">
      <c r="A59" s="142"/>
      <c r="B59" s="16"/>
      <c r="C59" s="17"/>
      <c r="D59" s="17"/>
      <c r="E59" s="17"/>
      <c r="F59" s="32"/>
      <c r="G59" s="32"/>
      <c r="H59" s="37"/>
      <c r="I59" s="17"/>
      <c r="J59" s="48"/>
      <c r="K59" s="21"/>
      <c r="L59" s="17"/>
      <c r="M59" s="142"/>
    </row>
    <row r="60" spans="1:13" ht="12">
      <c r="A60" s="142"/>
      <c r="B60" s="16"/>
      <c r="C60" s="17"/>
      <c r="D60" s="17"/>
      <c r="E60" s="17"/>
      <c r="F60" s="32"/>
      <c r="G60" s="32"/>
      <c r="H60" s="37"/>
      <c r="I60" s="17"/>
      <c r="J60" s="48"/>
      <c r="K60" s="21"/>
      <c r="L60" s="17"/>
      <c r="M60" s="145"/>
    </row>
    <row r="61" spans="1:13" ht="12">
      <c r="A61" s="142"/>
      <c r="B61" s="16"/>
      <c r="C61" s="141" t="s">
        <v>69</v>
      </c>
      <c r="D61" s="173" t="s">
        <v>74</v>
      </c>
      <c r="E61" s="140"/>
      <c r="F61" s="140"/>
      <c r="G61" s="140"/>
      <c r="H61" s="140"/>
      <c r="I61" s="90"/>
      <c r="J61" s="91" t="str">
        <f>IF(J44&lt;80.18,"zekat yok",J55/1)</f>
        <v>zekat yok</v>
      </c>
      <c r="K61" s="92" t="s">
        <v>3</v>
      </c>
      <c r="L61" s="90" t="s">
        <v>17</v>
      </c>
      <c r="M61" s="93"/>
    </row>
    <row r="62" spans="1:13" ht="12.75">
      <c r="A62" s="142"/>
      <c r="B62" s="16"/>
      <c r="C62" s="165"/>
      <c r="D62" s="156" t="s">
        <v>73</v>
      </c>
      <c r="E62" s="156"/>
      <c r="F62" s="156"/>
      <c r="G62" s="156"/>
      <c r="H62" s="156"/>
      <c r="I62" s="87"/>
      <c r="J62" s="88" t="e">
        <f>J61*J11</f>
        <v>#VALUE!</v>
      </c>
      <c r="K62" s="89" t="s">
        <v>98</v>
      </c>
      <c r="L62" s="87"/>
      <c r="M62" s="94"/>
    </row>
    <row r="63" spans="1:13" ht="12">
      <c r="A63" s="142"/>
      <c r="B63" s="16"/>
      <c r="C63" s="166"/>
      <c r="D63" s="157" t="s">
        <v>75</v>
      </c>
      <c r="E63" s="158"/>
      <c r="F63" s="158"/>
      <c r="G63" s="158"/>
      <c r="H63" s="158"/>
      <c r="I63" s="95"/>
      <c r="J63" s="96" t="e">
        <f>J61/7.2</f>
        <v>#VALUE!</v>
      </c>
      <c r="K63" s="97" t="s">
        <v>20</v>
      </c>
      <c r="L63" s="95" t="s">
        <v>44</v>
      </c>
      <c r="M63" s="98"/>
    </row>
    <row r="64" spans="1:13" ht="12.75">
      <c r="A64" s="142"/>
      <c r="B64" s="16"/>
      <c r="C64" s="17"/>
      <c r="D64" s="49"/>
      <c r="E64" s="49"/>
      <c r="F64" s="50"/>
      <c r="G64" s="50"/>
      <c r="H64" s="51"/>
      <c r="I64" s="17"/>
      <c r="J64" s="48"/>
      <c r="K64" s="21"/>
      <c r="L64" s="17"/>
      <c r="M64" s="130"/>
    </row>
    <row r="65" spans="1:13" ht="12.75">
      <c r="A65" s="142"/>
      <c r="B65" s="16"/>
      <c r="C65" s="141" t="s">
        <v>70</v>
      </c>
      <c r="D65" s="170" t="s">
        <v>76</v>
      </c>
      <c r="E65" s="140"/>
      <c r="F65" s="140"/>
      <c r="G65" s="140"/>
      <c r="H65" s="140"/>
      <c r="I65" s="90"/>
      <c r="J65" s="91" t="str">
        <f>IF(J44&lt;85,"zekat yok",J55/1)</f>
        <v>zekat yok</v>
      </c>
      <c r="K65" s="92" t="s">
        <v>3</v>
      </c>
      <c r="L65" s="90" t="s">
        <v>17</v>
      </c>
      <c r="M65" s="93"/>
    </row>
    <row r="66" spans="1:13" ht="12.75">
      <c r="A66" s="142"/>
      <c r="B66" s="16"/>
      <c r="C66" s="165"/>
      <c r="D66" s="156" t="s">
        <v>79</v>
      </c>
      <c r="E66" s="156"/>
      <c r="F66" s="156"/>
      <c r="G66" s="156"/>
      <c r="H66" s="156"/>
      <c r="I66" s="87"/>
      <c r="J66" s="88" t="e">
        <f>J65*J11</f>
        <v>#VALUE!</v>
      </c>
      <c r="K66" s="89" t="s">
        <v>98</v>
      </c>
      <c r="L66" s="87"/>
      <c r="M66" s="94"/>
    </row>
    <row r="67" spans="1:13" ht="12.75">
      <c r="A67" s="142"/>
      <c r="B67" s="16"/>
      <c r="C67" s="166"/>
      <c r="D67" s="159" t="s">
        <v>77</v>
      </c>
      <c r="E67" s="158"/>
      <c r="F67" s="158"/>
      <c r="G67" s="158"/>
      <c r="H67" s="158"/>
      <c r="I67" s="95"/>
      <c r="J67" s="96" t="e">
        <f>J65/7.2</f>
        <v>#VALUE!</v>
      </c>
      <c r="K67" s="97" t="s">
        <v>20</v>
      </c>
      <c r="L67" s="95" t="s">
        <v>44</v>
      </c>
      <c r="M67" s="98"/>
    </row>
    <row r="68" spans="1:13" ht="12.75">
      <c r="A68" s="142"/>
      <c r="B68" s="16"/>
      <c r="C68" s="17"/>
      <c r="D68" s="49"/>
      <c r="E68" s="49"/>
      <c r="F68" s="50"/>
      <c r="G68" s="50"/>
      <c r="H68" s="51"/>
      <c r="I68" s="17"/>
      <c r="J68" s="48"/>
      <c r="K68" s="21"/>
      <c r="L68" s="17"/>
      <c r="M68" s="130"/>
    </row>
    <row r="69" spans="1:13" ht="12">
      <c r="A69" s="142"/>
      <c r="B69" s="16"/>
      <c r="C69" s="141" t="s">
        <v>71</v>
      </c>
      <c r="D69" s="139" t="s">
        <v>76</v>
      </c>
      <c r="E69" s="140"/>
      <c r="F69" s="140"/>
      <c r="G69" s="140"/>
      <c r="H69" s="140"/>
      <c r="I69" s="90"/>
      <c r="J69" s="91" t="str">
        <f>IF(J44&lt;96,"zekat yok",J55/1)</f>
        <v>zekat yok</v>
      </c>
      <c r="K69" s="92" t="s">
        <v>3</v>
      </c>
      <c r="L69" s="90" t="s">
        <v>17</v>
      </c>
      <c r="M69" s="93"/>
    </row>
    <row r="70" spans="1:13" ht="12.75">
      <c r="A70" s="142"/>
      <c r="B70" s="16"/>
      <c r="C70" s="165"/>
      <c r="D70" s="156" t="s">
        <v>78</v>
      </c>
      <c r="E70" s="156"/>
      <c r="F70" s="156"/>
      <c r="G70" s="156"/>
      <c r="H70" s="156"/>
      <c r="I70" s="87"/>
      <c r="J70" s="88" t="e">
        <f>J69*J11</f>
        <v>#VALUE!</v>
      </c>
      <c r="K70" s="89" t="s">
        <v>98</v>
      </c>
      <c r="L70" s="87"/>
      <c r="M70" s="94"/>
    </row>
    <row r="71" spans="1:13" ht="12.75">
      <c r="A71" s="142"/>
      <c r="B71" s="16"/>
      <c r="C71" s="166"/>
      <c r="D71" s="159" t="s">
        <v>77</v>
      </c>
      <c r="E71" s="158"/>
      <c r="F71" s="158"/>
      <c r="G71" s="158"/>
      <c r="H71" s="158"/>
      <c r="I71" s="95"/>
      <c r="J71" s="96" t="e">
        <f>J69/7.2</f>
        <v>#VALUE!</v>
      </c>
      <c r="K71" s="97" t="s">
        <v>20</v>
      </c>
      <c r="L71" s="95" t="s">
        <v>44</v>
      </c>
      <c r="M71" s="98"/>
    </row>
    <row r="72" spans="1:13" ht="12">
      <c r="A72" s="142"/>
      <c r="B72" s="16"/>
      <c r="C72" s="17"/>
      <c r="D72" s="17"/>
      <c r="E72" s="17"/>
      <c r="F72" s="18"/>
      <c r="G72" s="18"/>
      <c r="H72" s="46"/>
      <c r="I72" s="17"/>
      <c r="J72" s="52"/>
      <c r="K72" s="30"/>
      <c r="L72" s="17"/>
      <c r="M72" s="146"/>
    </row>
    <row r="73" spans="1:13" ht="12">
      <c r="A73" s="142"/>
      <c r="B73" s="16"/>
      <c r="C73" s="17"/>
      <c r="D73" s="17"/>
      <c r="E73" s="17"/>
      <c r="F73" s="18"/>
      <c r="G73" s="18"/>
      <c r="H73" s="46"/>
      <c r="I73" s="17"/>
      <c r="J73" s="52"/>
      <c r="K73" s="30"/>
      <c r="L73" s="17"/>
      <c r="M73" s="142"/>
    </row>
    <row r="74" spans="1:13" ht="12">
      <c r="A74" s="142"/>
      <c r="B74" s="16"/>
      <c r="C74" s="17"/>
      <c r="D74" s="17"/>
      <c r="E74" s="17"/>
      <c r="F74" s="17"/>
      <c r="G74" s="17"/>
      <c r="H74" s="17"/>
      <c r="I74" s="17"/>
      <c r="J74" s="17"/>
      <c r="K74" s="17"/>
      <c r="L74" s="17"/>
      <c r="M74" s="142"/>
    </row>
    <row r="75" spans="1:13" ht="12">
      <c r="A75" s="142"/>
      <c r="B75" s="16"/>
      <c r="C75" s="17"/>
      <c r="D75" s="17"/>
      <c r="E75" s="17"/>
      <c r="F75" s="18"/>
      <c r="G75" s="18"/>
      <c r="H75" s="19"/>
      <c r="I75" s="17"/>
      <c r="J75" s="20"/>
      <c r="K75" s="18"/>
      <c r="L75" s="17"/>
      <c r="M75" s="142"/>
    </row>
    <row r="76" spans="1:13" ht="12">
      <c r="A76" s="142"/>
      <c r="B76" s="16"/>
      <c r="C76" s="34"/>
      <c r="D76" s="34"/>
      <c r="E76" s="34"/>
      <c r="F76" s="32"/>
      <c r="G76" s="32"/>
      <c r="H76" s="19"/>
      <c r="I76" s="17"/>
      <c r="J76" s="20"/>
      <c r="K76" s="18"/>
      <c r="L76" s="17"/>
      <c r="M76" s="142"/>
    </row>
    <row r="77" spans="1:13" ht="15.75">
      <c r="A77" s="142"/>
      <c r="B77" s="16"/>
      <c r="C77" s="53"/>
      <c r="D77" s="178" t="s">
        <v>32</v>
      </c>
      <c r="E77" s="178"/>
      <c r="F77" s="178"/>
      <c r="G77" s="178"/>
      <c r="H77" s="19"/>
      <c r="I77" s="33"/>
      <c r="J77" s="33"/>
      <c r="K77" s="17"/>
      <c r="L77" s="17"/>
      <c r="M77" s="142"/>
    </row>
    <row r="78" spans="1:13" ht="12">
      <c r="A78" s="142"/>
      <c r="B78" s="16"/>
      <c r="C78" s="53"/>
      <c r="D78" s="105" t="s">
        <v>33</v>
      </c>
      <c r="E78" s="106"/>
      <c r="F78" s="107" t="s">
        <v>34</v>
      </c>
      <c r="G78" s="99"/>
      <c r="H78" s="19"/>
      <c r="I78" s="33"/>
      <c r="J78" s="33"/>
      <c r="K78" s="17"/>
      <c r="L78" s="17"/>
      <c r="M78" s="142"/>
    </row>
    <row r="79" spans="1:13" ht="13.5" customHeight="1">
      <c r="A79" s="142"/>
      <c r="B79" s="16"/>
      <c r="C79" s="54"/>
      <c r="D79" s="100">
        <v>0</v>
      </c>
      <c r="E79" s="101" t="s">
        <v>7</v>
      </c>
      <c r="F79" s="102">
        <f>D79*J13</f>
        <v>0</v>
      </c>
      <c r="G79" s="101" t="s">
        <v>98</v>
      </c>
      <c r="H79" s="19"/>
      <c r="I79" s="33"/>
      <c r="J79" s="33"/>
      <c r="K79" s="17"/>
      <c r="L79" s="17"/>
      <c r="M79" s="142"/>
    </row>
    <row r="80" spans="1:13" ht="13.5" thickBot="1">
      <c r="A80" s="142"/>
      <c r="B80" s="16"/>
      <c r="C80" s="54"/>
      <c r="D80" s="100">
        <v>0</v>
      </c>
      <c r="E80" s="101" t="s">
        <v>65</v>
      </c>
      <c r="F80" s="102">
        <f>D80*J14</f>
        <v>0</v>
      </c>
      <c r="G80" s="101" t="s">
        <v>98</v>
      </c>
      <c r="H80" s="19"/>
      <c r="I80" s="33"/>
      <c r="J80" s="33"/>
      <c r="K80" s="17"/>
      <c r="L80" s="17"/>
      <c r="M80" s="142"/>
    </row>
    <row r="81" spans="1:13" ht="12.75">
      <c r="A81" s="142"/>
      <c r="B81" s="16"/>
      <c r="C81" s="54"/>
      <c r="D81" s="103">
        <v>0</v>
      </c>
      <c r="E81" s="101" t="s">
        <v>98</v>
      </c>
      <c r="F81" s="104">
        <f>D81/J13</f>
        <v>0</v>
      </c>
      <c r="G81" s="101" t="s">
        <v>7</v>
      </c>
      <c r="H81" s="19"/>
      <c r="I81" s="33"/>
      <c r="J81" s="148" t="s">
        <v>72</v>
      </c>
      <c r="K81" s="17"/>
      <c r="L81" s="17"/>
      <c r="M81" s="142"/>
    </row>
    <row r="82" spans="1:13" ht="13.5" thickBot="1">
      <c r="A82" s="142"/>
      <c r="B82" s="16"/>
      <c r="C82" s="55"/>
      <c r="D82" s="103">
        <v>0</v>
      </c>
      <c r="E82" s="101" t="s">
        <v>98</v>
      </c>
      <c r="F82" s="104">
        <f>D82/J14</f>
        <v>0</v>
      </c>
      <c r="G82" s="101" t="s">
        <v>65</v>
      </c>
      <c r="H82" s="19"/>
      <c r="I82" s="33"/>
      <c r="J82" s="149"/>
      <c r="K82" s="17"/>
      <c r="L82" s="17"/>
      <c r="M82" s="142"/>
    </row>
    <row r="83" spans="1:13" ht="12.75">
      <c r="A83" s="142"/>
      <c r="B83" s="16"/>
      <c r="C83" s="55"/>
      <c r="D83" s="108">
        <v>0</v>
      </c>
      <c r="E83" s="101" t="s">
        <v>31</v>
      </c>
      <c r="F83" s="102">
        <f>D83*J11</f>
        <v>0</v>
      </c>
      <c r="G83" s="101" t="s">
        <v>98</v>
      </c>
      <c r="H83" s="19"/>
      <c r="I83" s="33"/>
      <c r="J83" s="33"/>
      <c r="K83" s="17"/>
      <c r="L83" s="17"/>
      <c r="M83" s="142"/>
    </row>
    <row r="84" spans="1:13" ht="12">
      <c r="A84" s="142"/>
      <c r="B84" s="16"/>
      <c r="C84" s="34"/>
      <c r="D84" s="103">
        <v>0</v>
      </c>
      <c r="E84" s="101" t="s">
        <v>98</v>
      </c>
      <c r="F84" s="109">
        <f>D84/J11</f>
        <v>0</v>
      </c>
      <c r="G84" s="101" t="s">
        <v>31</v>
      </c>
      <c r="H84" s="19"/>
      <c r="I84" s="33"/>
      <c r="J84" s="33"/>
      <c r="K84" s="17"/>
      <c r="L84" s="17"/>
      <c r="M84" s="142"/>
    </row>
    <row r="85" spans="1:13" ht="12">
      <c r="A85" s="142"/>
      <c r="B85" s="16"/>
      <c r="C85" s="34"/>
      <c r="D85" s="108">
        <v>0</v>
      </c>
      <c r="E85" s="101" t="s">
        <v>67</v>
      </c>
      <c r="F85" s="102">
        <f>D85*J12</f>
        <v>0</v>
      </c>
      <c r="G85" s="101" t="s">
        <v>98</v>
      </c>
      <c r="H85" s="19"/>
      <c r="I85" s="33"/>
      <c r="J85" s="33"/>
      <c r="K85" s="17"/>
      <c r="L85" s="17"/>
      <c r="M85" s="142"/>
    </row>
    <row r="86" spans="1:13" ht="12">
      <c r="A86" s="142"/>
      <c r="B86" s="16"/>
      <c r="C86" s="34"/>
      <c r="D86" s="103">
        <v>0</v>
      </c>
      <c r="E86" s="101" t="s">
        <v>98</v>
      </c>
      <c r="F86" s="109">
        <f>D86/J12</f>
        <v>0</v>
      </c>
      <c r="G86" s="101" t="s">
        <v>67</v>
      </c>
      <c r="H86" s="19"/>
      <c r="I86" s="33"/>
      <c r="J86" s="33"/>
      <c r="K86" s="17"/>
      <c r="L86" s="17"/>
      <c r="M86" s="142"/>
    </row>
    <row r="87" spans="1:13" ht="12">
      <c r="A87" s="142"/>
      <c r="B87" s="16"/>
      <c r="C87" s="34"/>
      <c r="D87" s="34"/>
      <c r="E87" s="34"/>
      <c r="F87" s="32"/>
      <c r="G87" s="32"/>
      <c r="H87" s="19"/>
      <c r="I87" s="17"/>
      <c r="J87" s="20"/>
      <c r="K87" s="17"/>
      <c r="L87" s="17"/>
      <c r="M87" s="142"/>
    </row>
    <row r="88" spans="1:13" ht="12.75">
      <c r="A88" s="142"/>
      <c r="B88" s="16"/>
      <c r="C88" s="34"/>
      <c r="D88" s="34"/>
      <c r="E88" s="179" t="s">
        <v>90</v>
      </c>
      <c r="F88" s="179"/>
      <c r="G88" s="179"/>
      <c r="H88" s="179"/>
      <c r="I88" s="179"/>
      <c r="J88" s="20"/>
      <c r="K88" s="17"/>
      <c r="L88" s="17"/>
      <c r="M88" s="142"/>
    </row>
    <row r="89" spans="1:13" ht="12">
      <c r="A89" s="142"/>
      <c r="B89" s="16"/>
      <c r="C89" s="34"/>
      <c r="D89" s="34"/>
      <c r="E89" s="110">
        <v>0</v>
      </c>
      <c r="F89" s="176" t="s">
        <v>82</v>
      </c>
      <c r="G89" s="176"/>
      <c r="H89" s="111">
        <f>E89*7.2</f>
        <v>0</v>
      </c>
      <c r="I89" s="112" t="s">
        <v>3</v>
      </c>
      <c r="J89" s="20"/>
      <c r="K89" s="17"/>
      <c r="L89" s="17"/>
      <c r="M89" s="142"/>
    </row>
    <row r="90" spans="1:13" ht="12">
      <c r="A90" s="142"/>
      <c r="B90" s="16"/>
      <c r="C90" s="34"/>
      <c r="D90" s="34"/>
      <c r="E90" s="110">
        <v>0</v>
      </c>
      <c r="F90" s="176" t="s">
        <v>80</v>
      </c>
      <c r="G90" s="176"/>
      <c r="H90" s="111">
        <f>E90*3.6</f>
        <v>0</v>
      </c>
      <c r="I90" s="112" t="s">
        <v>3</v>
      </c>
      <c r="J90" s="20"/>
      <c r="K90" s="17"/>
      <c r="L90" s="17"/>
      <c r="M90" s="142"/>
    </row>
    <row r="91" spans="1:13" ht="12">
      <c r="A91" s="142"/>
      <c r="B91" s="16"/>
      <c r="C91" s="17"/>
      <c r="D91" s="17"/>
      <c r="E91" s="110">
        <v>0</v>
      </c>
      <c r="F91" s="177" t="s">
        <v>81</v>
      </c>
      <c r="G91" s="177"/>
      <c r="H91" s="111">
        <f>E91*1.8</f>
        <v>0</v>
      </c>
      <c r="I91" s="112" t="s">
        <v>3</v>
      </c>
      <c r="J91" s="20"/>
      <c r="K91" s="17"/>
      <c r="L91" s="17"/>
      <c r="M91" s="142"/>
    </row>
    <row r="92" spans="1:13" ht="12">
      <c r="A92" s="142"/>
      <c r="B92" s="16"/>
      <c r="C92" s="17"/>
      <c r="D92" s="17"/>
      <c r="E92" s="113"/>
      <c r="F92" s="151" t="s">
        <v>4</v>
      </c>
      <c r="G92" s="152"/>
      <c r="H92" s="111">
        <f>H89+H90+H91</f>
        <v>0</v>
      </c>
      <c r="I92" s="112" t="s">
        <v>3</v>
      </c>
      <c r="J92" s="20"/>
      <c r="K92" s="17"/>
      <c r="L92" s="17"/>
      <c r="M92" s="142"/>
    </row>
    <row r="93" spans="1:13" ht="12">
      <c r="A93" s="142"/>
      <c r="B93" s="16"/>
      <c r="C93" s="17"/>
      <c r="D93" s="17"/>
      <c r="E93" s="17"/>
      <c r="F93" s="18"/>
      <c r="G93" s="18"/>
      <c r="H93" s="19"/>
      <c r="I93" s="17"/>
      <c r="J93" s="20"/>
      <c r="K93" s="17"/>
      <c r="L93" s="17"/>
      <c r="M93" s="142"/>
    </row>
    <row r="94" spans="1:13" ht="12">
      <c r="A94" s="142"/>
      <c r="B94" s="16"/>
      <c r="C94" s="17"/>
      <c r="D94" s="17"/>
      <c r="E94" s="17"/>
      <c r="F94" s="18"/>
      <c r="G94" s="18"/>
      <c r="H94" s="19"/>
      <c r="I94" s="17"/>
      <c r="J94" s="20"/>
      <c r="K94" s="17"/>
      <c r="L94" s="17"/>
      <c r="M94" s="142"/>
    </row>
    <row r="95" spans="1:13" ht="12">
      <c r="A95" s="142"/>
      <c r="B95" s="16"/>
      <c r="C95" s="17"/>
      <c r="D95" s="17"/>
      <c r="E95" s="17"/>
      <c r="F95" s="18"/>
      <c r="G95" s="18"/>
      <c r="H95" s="19"/>
      <c r="I95" s="17"/>
      <c r="J95" s="20"/>
      <c r="K95" s="17"/>
      <c r="L95" s="17"/>
      <c r="M95" s="142"/>
    </row>
    <row r="96" spans="1:13" ht="12">
      <c r="A96" s="142"/>
      <c r="B96" s="16"/>
      <c r="C96" s="17"/>
      <c r="D96" s="17"/>
      <c r="E96" s="17"/>
      <c r="F96" s="18"/>
      <c r="G96" s="18"/>
      <c r="H96" s="19"/>
      <c r="I96" s="17"/>
      <c r="J96" s="20"/>
      <c r="K96" s="17"/>
      <c r="L96" s="17"/>
      <c r="M96" s="142"/>
    </row>
    <row r="97" spans="1:13" ht="12">
      <c r="A97" s="142"/>
      <c r="B97" s="16"/>
      <c r="C97" s="17"/>
      <c r="D97" s="17"/>
      <c r="E97" s="17"/>
      <c r="F97" s="18"/>
      <c r="G97" s="18"/>
      <c r="H97" s="19"/>
      <c r="I97" s="17"/>
      <c r="J97" s="20"/>
      <c r="K97" s="17"/>
      <c r="L97" s="17"/>
      <c r="M97" s="142"/>
    </row>
    <row r="98" spans="1:13" ht="12">
      <c r="A98" s="142"/>
      <c r="B98" s="16"/>
      <c r="C98" s="17"/>
      <c r="D98" s="17"/>
      <c r="E98" s="17"/>
      <c r="F98" s="18" t="s">
        <v>91</v>
      </c>
      <c r="G98" s="18"/>
      <c r="H98" s="19"/>
      <c r="I98" s="17"/>
      <c r="J98" s="20"/>
      <c r="K98" s="17"/>
      <c r="L98" s="17"/>
      <c r="M98" s="142"/>
    </row>
  </sheetData>
  <sheetProtection password="CE28" sheet="1" objects="1" scenarios="1" insertHyperlinks="0" selectLockedCells="1"/>
  <mergeCells count="39">
    <mergeCell ref="F90:G90"/>
    <mergeCell ref="F91:G91"/>
    <mergeCell ref="D77:G77"/>
    <mergeCell ref="F89:G89"/>
    <mergeCell ref="E88:I88"/>
    <mergeCell ref="J5:K5"/>
    <mergeCell ref="C6:K6"/>
    <mergeCell ref="C65:C67"/>
    <mergeCell ref="D65:H65"/>
    <mergeCell ref="C49:D53"/>
    <mergeCell ref="D46:D48"/>
    <mergeCell ref="C61:C63"/>
    <mergeCell ref="D61:H61"/>
    <mergeCell ref="H57:H58"/>
    <mergeCell ref="F8:F14"/>
    <mergeCell ref="D69:H69"/>
    <mergeCell ref="D70:H70"/>
    <mergeCell ref="D71:H71"/>
    <mergeCell ref="C69:C71"/>
    <mergeCell ref="E16:F17"/>
    <mergeCell ref="H8:K9"/>
    <mergeCell ref="H10:K10"/>
    <mergeCell ref="H15:I15"/>
    <mergeCell ref="J15:K15"/>
    <mergeCell ref="H16:I16"/>
    <mergeCell ref="D62:H62"/>
    <mergeCell ref="D63:H63"/>
    <mergeCell ref="D66:H66"/>
    <mergeCell ref="D67:H67"/>
    <mergeCell ref="A1:A98"/>
    <mergeCell ref="M1:M28"/>
    <mergeCell ref="M31:M60"/>
    <mergeCell ref="M72:M98"/>
    <mergeCell ref="C1:C4"/>
    <mergeCell ref="J81:J82"/>
    <mergeCell ref="B18:C18"/>
    <mergeCell ref="F92:G92"/>
    <mergeCell ref="M29:M30"/>
    <mergeCell ref="D7:I7"/>
  </mergeCells>
  <hyperlinks>
    <hyperlink ref="H15" r:id="rId1" display="Türkiye Cumhuriyet Merkez Bankası"/>
    <hyperlink ref="J15" r:id="rId2" display="İstanbul Altın Borsası"/>
    <hyperlink ref="H15:I15" r:id="rId3" display="T. C. Merkez Bankası"/>
    <hyperlink ref="J15:K15" r:id="rId4" display="İstanbul Altın Borsası"/>
  </hyperlinks>
  <printOptions/>
  <pageMargins left="0.75" right="0.75" top="1" bottom="1" header="0.5" footer="0.5"/>
  <pageSetup horizontalDpi="360" verticalDpi="360" orientation="portrait" paperSize="9" r:id="rId12"/>
  <ignoredErrors>
    <ignoredError sqref="L11:L12" numberStoredAsText="1"/>
    <ignoredError sqref="H89:H91" unlockedFormula="1"/>
  </ignoredErrors>
  <drawing r:id="rId11"/>
  <legacyDrawing r:id="rId10"/>
  <oleObjects>
    <oleObject progId="MSPhotoEd.3" shapeId="116433" r:id="rId6"/>
    <oleObject progId="MSPhotoEd.3" shapeId="119451" r:id="rId7"/>
    <oleObject progId="MSPhotoEd.3" shapeId="122120" r:id="rId8"/>
    <oleObject progId="MSPhotoEd.3" shapeId="124142" r:id="rId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ismail ulukus</cp:lastModifiedBy>
  <cp:lastPrinted>2002-02-14T19:02:12Z</cp:lastPrinted>
  <dcterms:created xsi:type="dcterms:W3CDTF">1997-01-23T14:15:49Z</dcterms:created>
  <dcterms:modified xsi:type="dcterms:W3CDTF">2011-08-21T16:31:28Z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